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\Desktop\"/>
    </mc:Choice>
  </mc:AlternateContent>
  <bookViews>
    <workbookView xWindow="0" yWindow="0" windowWidth="25200" windowHeight="11940" activeTab="2"/>
  </bookViews>
  <sheets>
    <sheet name="예산총괄표(재가)" sheetId="1" r:id="rId1"/>
    <sheet name="예산총괄표(장기)" sheetId="2" r:id="rId2"/>
    <sheet name="예산총괄표(돌봄)" sheetId="3" r:id="rId3"/>
  </sheets>
  <definedNames>
    <definedName name="_xlnm.Print_Area" localSheetId="2">'예산총괄표(돌봄)'!$A$1:$L$43</definedName>
    <definedName name="_xlnm.Print_Area" localSheetId="1">'예산총괄표(장기)'!$A$1:$L$46</definedName>
    <definedName name="_xlnm.Print_Area" localSheetId="0">'예산총괄표(재가)'!$A$1:$L$47</definedName>
    <definedName name="_xlnm.Print_Titles" localSheetId="0">'예산총괄표(재가)'!$5:$5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3" l="1"/>
  <c r="J42" i="3"/>
  <c r="J41" i="3" s="1"/>
  <c r="K41" i="3"/>
  <c r="K39" i="3"/>
  <c r="J39" i="3"/>
  <c r="J38" i="3" s="1"/>
  <c r="K38" i="3"/>
  <c r="K29" i="3"/>
  <c r="J29" i="3"/>
  <c r="J28" i="3" s="1"/>
  <c r="K28" i="3"/>
  <c r="K26" i="3"/>
  <c r="J26" i="3"/>
  <c r="J25" i="3" s="1"/>
  <c r="K25" i="3"/>
  <c r="K6" i="3" s="1"/>
  <c r="K17" i="3"/>
  <c r="J17" i="3"/>
  <c r="E14" i="3"/>
  <c r="E13" i="3" s="1"/>
  <c r="D14" i="3"/>
  <c r="K13" i="3"/>
  <c r="J13" i="3"/>
  <c r="D13" i="3"/>
  <c r="E11" i="3"/>
  <c r="D11" i="3"/>
  <c r="D10" i="3" s="1"/>
  <c r="D6" i="3" s="1"/>
  <c r="E10" i="3"/>
  <c r="K8" i="3"/>
  <c r="J8" i="3"/>
  <c r="J7" i="3" s="1"/>
  <c r="E8" i="3"/>
  <c r="E7" i="3" s="1"/>
  <c r="E6" i="3" s="1"/>
  <c r="D8" i="3"/>
  <c r="K7" i="3"/>
  <c r="D7" i="3"/>
  <c r="J6" i="3" l="1"/>
  <c r="K45" i="2" l="1"/>
  <c r="J45" i="2"/>
  <c r="J44" i="2" s="1"/>
  <c r="K44" i="2"/>
  <c r="K42" i="2"/>
  <c r="J42" i="2"/>
  <c r="J41" i="2" s="1"/>
  <c r="K41" i="2"/>
  <c r="L38" i="2"/>
  <c r="L35" i="2"/>
  <c r="L32" i="2"/>
  <c r="K32" i="2"/>
  <c r="J32" i="2"/>
  <c r="J31" i="2" s="1"/>
  <c r="K31" i="2"/>
  <c r="K27" i="2"/>
  <c r="J27" i="2"/>
  <c r="J26" i="2" s="1"/>
  <c r="K26" i="2"/>
  <c r="L25" i="2"/>
  <c r="L23" i="2"/>
  <c r="L22" i="2"/>
  <c r="L21" i="2"/>
  <c r="L20" i="2"/>
  <c r="K18" i="2"/>
  <c r="L18" i="2" s="1"/>
  <c r="J18" i="2"/>
  <c r="F18" i="2"/>
  <c r="E17" i="2"/>
  <c r="F17" i="2" s="1"/>
  <c r="D17" i="2"/>
  <c r="D16" i="2"/>
  <c r="K14" i="2"/>
  <c r="J14" i="2"/>
  <c r="L12" i="2"/>
  <c r="E12" i="2"/>
  <c r="E11" i="2" s="1"/>
  <c r="D12" i="2"/>
  <c r="L11" i="2"/>
  <c r="D11" i="2"/>
  <c r="L10" i="2"/>
  <c r="F10" i="2"/>
  <c r="L9" i="2"/>
  <c r="L8" i="2"/>
  <c r="K8" i="2"/>
  <c r="J8" i="2"/>
  <c r="E8" i="2"/>
  <c r="E7" i="2" s="1"/>
  <c r="D8" i="2"/>
  <c r="J7" i="2"/>
  <c r="D7" i="2"/>
  <c r="D6" i="2" s="1"/>
  <c r="J6" i="2" l="1"/>
  <c r="F7" i="2"/>
  <c r="L31" i="2"/>
  <c r="K7" i="2"/>
  <c r="F8" i="2"/>
  <c r="E16" i="2"/>
  <c r="F16" i="2" s="1"/>
  <c r="E6" i="2" l="1"/>
  <c r="F6" i="2" s="1"/>
  <c r="K6" i="2"/>
  <c r="L6" i="2" s="1"/>
  <c r="L7" i="2"/>
  <c r="L47" i="1" l="1"/>
  <c r="K46" i="1"/>
  <c r="L46" i="1" s="1"/>
  <c r="J46" i="1"/>
  <c r="J45" i="1"/>
  <c r="L44" i="1"/>
  <c r="K43" i="1"/>
  <c r="L43" i="1" s="1"/>
  <c r="J43" i="1"/>
  <c r="J42" i="1" s="1"/>
  <c r="L41" i="1"/>
  <c r="K40" i="1"/>
  <c r="L40" i="1" s="1"/>
  <c r="J40" i="1"/>
  <c r="L39" i="1"/>
  <c r="K38" i="1"/>
  <c r="L38" i="1" s="1"/>
  <c r="J38" i="1"/>
  <c r="L37" i="1"/>
  <c r="L36" i="1"/>
  <c r="L35" i="1"/>
  <c r="K34" i="1"/>
  <c r="L34" i="1" s="1"/>
  <c r="J34" i="1"/>
  <c r="L33" i="1"/>
  <c r="L32" i="1"/>
  <c r="L31" i="1"/>
  <c r="K30" i="1"/>
  <c r="L30" i="1" s="1"/>
  <c r="J30" i="1"/>
  <c r="J29" i="1" s="1"/>
  <c r="L28" i="1"/>
  <c r="L27" i="1"/>
  <c r="L26" i="1"/>
  <c r="K25" i="1"/>
  <c r="L25" i="1" s="1"/>
  <c r="J25" i="1"/>
  <c r="J24" i="1" s="1"/>
  <c r="L24" i="1" s="1"/>
  <c r="L23" i="1"/>
  <c r="F23" i="1"/>
  <c r="L22" i="1"/>
  <c r="F22" i="1"/>
  <c r="L21" i="1"/>
  <c r="F21" i="1"/>
  <c r="E21" i="1"/>
  <c r="D21" i="1"/>
  <c r="L20" i="1"/>
  <c r="F20" i="1"/>
  <c r="E20" i="1"/>
  <c r="D20" i="1"/>
  <c r="L19" i="1"/>
  <c r="F19" i="1"/>
  <c r="L18" i="1"/>
  <c r="E18" i="1"/>
  <c r="F18" i="1" s="1"/>
  <c r="D18" i="1"/>
  <c r="D17" i="1" s="1"/>
  <c r="J17" i="1"/>
  <c r="L17" i="1" s="1"/>
  <c r="E17" i="1"/>
  <c r="F17" i="1" s="1"/>
  <c r="L16" i="1"/>
  <c r="F16" i="1"/>
  <c r="L15" i="1"/>
  <c r="F15" i="1"/>
  <c r="J14" i="1"/>
  <c r="L14" i="1" s="1"/>
  <c r="F14" i="1"/>
  <c r="E14" i="1"/>
  <c r="D14" i="1"/>
  <c r="L13" i="1"/>
  <c r="F13" i="1"/>
  <c r="E13" i="1"/>
  <c r="D13" i="1"/>
  <c r="L12" i="1"/>
  <c r="F12" i="1"/>
  <c r="L11" i="1"/>
  <c r="F11" i="1"/>
  <c r="L10" i="1"/>
  <c r="F10" i="1"/>
  <c r="L9" i="1"/>
  <c r="F9" i="1"/>
  <c r="J8" i="1"/>
  <c r="J7" i="1" s="1"/>
  <c r="E8" i="1"/>
  <c r="F8" i="1" s="1"/>
  <c r="D8" i="1"/>
  <c r="D7" i="1" s="1"/>
  <c r="D6" i="1" s="1"/>
  <c r="K7" i="1"/>
  <c r="E7" i="1"/>
  <c r="E6" i="1" s="1"/>
  <c r="F6" i="1" l="1"/>
  <c r="L7" i="1"/>
  <c r="J6" i="1"/>
  <c r="F7" i="1"/>
  <c r="L8" i="1"/>
  <c r="K45" i="1"/>
  <c r="L45" i="1" s="1"/>
  <c r="K42" i="1"/>
  <c r="L42" i="1" s="1"/>
  <c r="K29" i="1"/>
  <c r="K6" i="1" l="1"/>
  <c r="L6" i="1" s="1"/>
  <c r="L29" i="1"/>
</calcChain>
</file>

<file path=xl/sharedStrings.xml><?xml version="1.0" encoding="utf-8"?>
<sst xmlns="http://schemas.openxmlformats.org/spreadsheetml/2006/main" count="295" uniqueCount="121">
  <si>
    <t>2017년도 미추홀종합사회복지관 부설 재가노인지원서비스센터 
재가노인서비스사업 4차추경 세입세출 예산안</t>
    <phoneticPr fontId="5" type="noConversion"/>
  </si>
  <si>
    <t>1. 세입세출 총괄</t>
    <phoneticPr fontId="5" type="noConversion"/>
  </si>
  <si>
    <t>(단위:원)</t>
    <phoneticPr fontId="5" type="noConversion"/>
  </si>
  <si>
    <t>관</t>
    <phoneticPr fontId="14" type="noConversion"/>
  </si>
  <si>
    <t>항</t>
    <phoneticPr fontId="14" type="noConversion"/>
  </si>
  <si>
    <t>목</t>
    <phoneticPr fontId="14" type="noConversion"/>
  </si>
  <si>
    <t>2017년
 3차 추경
(A)</t>
    <phoneticPr fontId="4" type="noConversion"/>
  </si>
  <si>
    <t>2017년
4차 추경
(B)</t>
    <phoneticPr fontId="4" type="noConversion"/>
  </si>
  <si>
    <t>증감
(B)-(A)</t>
    <phoneticPr fontId="14" type="noConversion"/>
  </si>
  <si>
    <t>2017년 
3차 추경
(A)</t>
    <phoneticPr fontId="4" type="noConversion"/>
  </si>
  <si>
    <t>2017년 
4차 추경
(B)</t>
    <phoneticPr fontId="4" type="noConversion"/>
  </si>
  <si>
    <t>총계</t>
    <phoneticPr fontId="14" type="noConversion"/>
  </si>
  <si>
    <t>보조금수입</t>
    <phoneticPr fontId="5" type="noConversion"/>
  </si>
  <si>
    <t>사무비</t>
    <phoneticPr fontId="14" type="noConversion"/>
  </si>
  <si>
    <t>인건비</t>
    <phoneticPr fontId="5" type="noConversion"/>
  </si>
  <si>
    <t>경상보조금</t>
    <phoneticPr fontId="5" type="noConversion"/>
  </si>
  <si>
    <t>급여</t>
    <phoneticPr fontId="5" type="noConversion"/>
  </si>
  <si>
    <t>장려수당</t>
    <phoneticPr fontId="20" type="noConversion"/>
  </si>
  <si>
    <t>제수당</t>
    <phoneticPr fontId="20" type="noConversion"/>
  </si>
  <si>
    <t>장비보강</t>
    <phoneticPr fontId="20" type="noConversion"/>
  </si>
  <si>
    <t>퇴직적립금</t>
    <phoneticPr fontId="20" type="noConversion"/>
  </si>
  <si>
    <t>특화프로그램</t>
    <phoneticPr fontId="5" type="noConversion"/>
  </si>
  <si>
    <t>사회보험부담금</t>
    <phoneticPr fontId="5" type="noConversion"/>
  </si>
  <si>
    <t>후원금</t>
    <phoneticPr fontId="5" type="noConversion"/>
  </si>
  <si>
    <t>기타후생경비</t>
    <phoneticPr fontId="5" type="noConversion"/>
  </si>
  <si>
    <t>업무추진비</t>
    <phoneticPr fontId="5" type="noConversion"/>
  </si>
  <si>
    <t>지정후원금</t>
    <phoneticPr fontId="4" type="noConversion"/>
  </si>
  <si>
    <t>기관운영비</t>
    <phoneticPr fontId="5" type="noConversion"/>
  </si>
  <si>
    <t>비지정후원금</t>
    <phoneticPr fontId="5" type="noConversion"/>
  </si>
  <si>
    <t>회의비</t>
    <phoneticPr fontId="5" type="noConversion"/>
  </si>
  <si>
    <t>잡수입</t>
    <phoneticPr fontId="5" type="noConversion"/>
  </si>
  <si>
    <t>운영비</t>
    <phoneticPr fontId="14" type="noConversion"/>
  </si>
  <si>
    <t>수용비및수수료</t>
    <phoneticPr fontId="14" type="noConversion"/>
  </si>
  <si>
    <t>공공요금</t>
    <phoneticPr fontId="14" type="noConversion"/>
  </si>
  <si>
    <t>이월금</t>
    <phoneticPr fontId="5" type="noConversion"/>
  </si>
  <si>
    <t>제세공과금</t>
    <phoneticPr fontId="14" type="noConversion"/>
  </si>
  <si>
    <t>여비</t>
    <phoneticPr fontId="5" type="noConversion"/>
  </si>
  <si>
    <t>잡수입이월금</t>
    <phoneticPr fontId="14" type="noConversion"/>
  </si>
  <si>
    <t>차량비</t>
    <phoneticPr fontId="5" type="noConversion"/>
  </si>
  <si>
    <t>후원금이월금</t>
    <phoneticPr fontId="14" type="noConversion"/>
  </si>
  <si>
    <t>기타운영비</t>
    <phoneticPr fontId="5" type="noConversion"/>
  </si>
  <si>
    <t xml:space="preserve"> </t>
    <phoneticPr fontId="14" type="noConversion"/>
  </si>
  <si>
    <t>재산조성비</t>
    <phoneticPr fontId="5" type="noConversion"/>
  </si>
  <si>
    <t>시설비</t>
    <phoneticPr fontId="5" type="noConversion"/>
  </si>
  <si>
    <t>자산취득비</t>
    <phoneticPr fontId="14" type="noConversion"/>
  </si>
  <si>
    <t>시설장비유지비</t>
    <phoneticPr fontId="5" type="noConversion"/>
  </si>
  <si>
    <t>사업비</t>
    <phoneticPr fontId="5" type="noConversion"/>
  </si>
  <si>
    <t>홈헬퍼활동비</t>
    <phoneticPr fontId="4" type="noConversion"/>
  </si>
  <si>
    <t>가정봉사원파견</t>
    <phoneticPr fontId="14" type="noConversion"/>
  </si>
  <si>
    <t>특화프로그램</t>
    <phoneticPr fontId="4" type="noConversion"/>
  </si>
  <si>
    <t>예방적사업</t>
    <phoneticPr fontId="4" type="noConversion"/>
  </si>
  <si>
    <t>일상생활지원서비스</t>
    <phoneticPr fontId="4" type="noConversion"/>
  </si>
  <si>
    <t>여가활동지원서비스</t>
    <phoneticPr fontId="4" type="noConversion"/>
  </si>
  <si>
    <t>지역사회자원개발</t>
    <phoneticPr fontId="4" type="noConversion"/>
  </si>
  <si>
    <t>긴급지원사업</t>
    <phoneticPr fontId="4" type="noConversion"/>
  </si>
  <si>
    <t>긴급지원서비스</t>
    <phoneticPr fontId="4" type="noConversion"/>
  </si>
  <si>
    <t>사회안전망구축사업</t>
    <phoneticPr fontId="4" type="noConversion"/>
  </si>
  <si>
    <t>잡지출</t>
    <phoneticPr fontId="5" type="noConversion"/>
  </si>
  <si>
    <t>예비비</t>
    <phoneticPr fontId="5" type="noConversion"/>
  </si>
  <si>
    <t>2017년도 미추홀종합사회복지관 부설 재가노인지원서비스센터 
장기요양서비스사업 4차 추경 세입세출 예산안</t>
    <phoneticPr fontId="5" type="noConversion"/>
  </si>
  <si>
    <t>2017년
3차 추경
(A)</t>
    <phoneticPr fontId="4" type="noConversion"/>
  </si>
  <si>
    <t>총계</t>
  </si>
  <si>
    <t>요양보험수입</t>
    <phoneticPr fontId="5" type="noConversion"/>
  </si>
  <si>
    <t>사무비</t>
  </si>
  <si>
    <t>인건비</t>
  </si>
  <si>
    <t>본인부담금</t>
    <phoneticPr fontId="5" type="noConversion"/>
  </si>
  <si>
    <t>-</t>
    <phoneticPr fontId="4" type="noConversion"/>
  </si>
  <si>
    <t>급여</t>
  </si>
  <si>
    <t>공단부담금</t>
    <phoneticPr fontId="5" type="noConversion"/>
  </si>
  <si>
    <t>제수당</t>
  </si>
  <si>
    <t>이월금</t>
    <phoneticPr fontId="5" type="noConversion"/>
  </si>
  <si>
    <t>퇴직적립금</t>
  </si>
  <si>
    <t>사회보험부담금</t>
    <phoneticPr fontId="4" type="noConversion"/>
  </si>
  <si>
    <t>본인부담금이월금</t>
    <phoneticPr fontId="14" type="noConversion"/>
  </si>
  <si>
    <t>기타후생경비</t>
  </si>
  <si>
    <t>공단부담금이월금</t>
    <phoneticPr fontId="14" type="noConversion"/>
  </si>
  <si>
    <t>업무추진비</t>
  </si>
  <si>
    <t>잡수입이월금</t>
    <phoneticPr fontId="14" type="noConversion"/>
  </si>
  <si>
    <t>기관운영비</t>
  </si>
  <si>
    <t>잡수입</t>
    <phoneticPr fontId="5" type="noConversion"/>
  </si>
  <si>
    <t>직책보조비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</si>
  <si>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</si>
  <si>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</si>
  <si>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</si>
  <si>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</si>
  <si>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</si>
  <si>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</si>
  <si>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</si>
  <si>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 xml:space="preserve"> </t>
    <phoneticPr fontId="14" type="noConversion"/>
  </si>
  <si>
    <t>연료비</t>
  </si>
  <si>
    <t>기타운영비</t>
  </si>
  <si>
    <t>재산조성비</t>
  </si>
  <si>
    <t>시설비</t>
  </si>
  <si>
    <t>자산취득비</t>
  </si>
  <si>
    <t>시설장비유지비</t>
  </si>
  <si>
    <t>사업비</t>
  </si>
  <si>
    <t xml:space="preserve"> </t>
  </si>
  <si>
    <t>이용자관리</t>
  </si>
  <si>
    <t>가사지원서비스</t>
  </si>
  <si>
    <t>요양보호사관리</t>
  </si>
  <si>
    <t>특화프로그램</t>
  </si>
  <si>
    <t>예방적사업</t>
  </si>
  <si>
    <t>교육</t>
  </si>
  <si>
    <t>봉사자관리</t>
  </si>
  <si>
    <t>홍보사업</t>
  </si>
  <si>
    <t>잡지출</t>
  </si>
  <si>
    <t>예비비</t>
  </si>
  <si>
    <t>2017년도 미추홀재가노인지원서비스센터 
노인돌봄서비스 4차 추경 세입세출 예산안</t>
    <phoneticPr fontId="5" type="noConversion"/>
  </si>
  <si>
    <t>2017년 
3차추경
(A)</t>
    <phoneticPr fontId="4" type="noConversion"/>
  </si>
  <si>
    <t>2017년 
4차추경
(B)</t>
    <phoneticPr fontId="4" type="noConversion"/>
  </si>
  <si>
    <t>-</t>
    <phoneticPr fontId="4" type="noConversion"/>
  </si>
  <si>
    <t>사업수입</t>
    <phoneticPr fontId="5" type="noConversion"/>
  </si>
  <si>
    <t>사업수입</t>
    <phoneticPr fontId="5" type="noConversion"/>
  </si>
  <si>
    <t>사업수입이월금</t>
    <phoneticPr fontId="14" type="noConversion"/>
  </si>
  <si>
    <t>-</t>
    <phoneticPr fontId="4" type="noConversion"/>
  </si>
  <si>
    <t>기타운영비</t>
    <phoneticPr fontId="4" type="noConversion"/>
  </si>
  <si>
    <t xml:space="preserve"> </t>
    <phoneticPr fontId="14" type="noConversion"/>
  </si>
  <si>
    <t>대상자관리</t>
  </si>
  <si>
    <t>후원자관리</t>
  </si>
  <si>
    <t>노인돌보미관리</t>
  </si>
  <si>
    <t>노인돌보미교육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</si>
</sst>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&quot;   &quot;* #,###;&quot;   △&quot;* #,###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석보체 가는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석보체 가는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name val="석보체 가는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바탕"/>
      <family val="1"/>
      <charset val="129"/>
    </font>
    <font>
      <sz val="10"/>
      <name val="석보체 가는"/>
      <family val="1"/>
      <charset val="129"/>
    </font>
    <font>
      <sz val="11"/>
      <color theme="1"/>
      <name val="바탕"/>
      <family val="1"/>
      <charset val="129"/>
    </font>
    <font>
      <sz val="10"/>
      <color theme="1"/>
      <name val="석보체 가는"/>
      <family val="1"/>
      <charset val="129"/>
    </font>
    <font>
      <sz val="8"/>
      <name val="돋움"/>
      <family val="3"/>
      <charset val="129"/>
    </font>
    <font>
      <sz val="8"/>
      <name val="석보체 가는"/>
      <family val="1"/>
      <charset val="129"/>
    </font>
    <font>
      <sz val="9"/>
      <name val="석보체 가는"/>
      <family val="1"/>
      <charset val="129"/>
    </font>
    <font>
      <sz val="10"/>
      <color theme="1"/>
      <name val="맑은 고딕"/>
      <family val="3"/>
      <charset val="129"/>
      <scheme val="minor"/>
    </font>
    <font>
      <sz val="8"/>
      <color theme="1"/>
      <name val="석보체 가는"/>
      <family val="1"/>
      <charset val="129"/>
    </font>
    <font>
      <sz val="10"/>
      <color rgb="FF000000"/>
      <name val="석보체 가는"/>
      <family val="1"/>
      <charset val="129"/>
    </font>
    <font>
      <sz val="8"/>
      <name val="맑은 고딕"/>
      <family val="3"/>
      <charset val="129"/>
      <scheme val="minor"/>
    </font>
    <font>
      <sz val="7"/>
      <color theme="1"/>
      <name val="석보체 가는"/>
      <family val="1"/>
      <charset val="129"/>
    </font>
    <font>
      <b/>
      <sz val="12"/>
      <name val="석보체 가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/>
  </cellStyleXfs>
  <cellXfs count="338">
    <xf numFmtId="0" fontId="0" fillId="0" borderId="0" xfId="0">
      <alignment vertical="center"/>
    </xf>
    <xf numFmtId="176" fontId="3" fillId="0" borderId="0" xfId="2" applyNumberFormat="1" applyFont="1" applyFill="1" applyAlignment="1">
      <alignment horizontal="center" vertical="center" wrapText="1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3" applyNumberFormat="1" applyFont="1" applyFill="1">
      <alignment vertical="center"/>
    </xf>
    <xf numFmtId="176" fontId="6" fillId="0" borderId="0" xfId="2" applyNumberFormat="1" applyFont="1" applyFill="1" applyAlignment="1">
      <alignment horizontal="center" vertical="center" wrapText="1"/>
    </xf>
    <xf numFmtId="176" fontId="6" fillId="0" borderId="0" xfId="2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left" vertical="center"/>
    </xf>
    <xf numFmtId="176" fontId="10" fillId="0" borderId="0" xfId="4" applyNumberFormat="1" applyFont="1" applyFill="1" applyAlignment="1">
      <alignment vertical="center"/>
    </xf>
    <xf numFmtId="176" fontId="11" fillId="0" borderId="0" xfId="4" applyNumberFormat="1" applyFont="1" applyFill="1" applyBorder="1" applyAlignment="1">
      <alignment horizontal="right" vertical="center" shrinkToFit="1"/>
    </xf>
    <xf numFmtId="176" fontId="12" fillId="0" borderId="0" xfId="4" applyNumberFormat="1" applyFont="1" applyFill="1" applyAlignment="1">
      <alignment vertical="center"/>
    </xf>
    <xf numFmtId="176" fontId="13" fillId="0" borderId="1" xfId="3" applyNumberFormat="1" applyFont="1" applyFill="1" applyBorder="1" applyAlignment="1">
      <alignment horizontal="center" vertical="center"/>
    </xf>
    <xf numFmtId="176" fontId="13" fillId="0" borderId="2" xfId="3" applyNumberFormat="1" applyFont="1" applyFill="1" applyBorder="1" applyAlignment="1">
      <alignment horizontal="center" vertical="center"/>
    </xf>
    <xf numFmtId="176" fontId="13" fillId="0" borderId="3" xfId="3" applyNumberFormat="1" applyFont="1" applyFill="1" applyBorder="1" applyAlignment="1">
      <alignment horizontal="center" vertical="center" shrinkToFit="1"/>
    </xf>
    <xf numFmtId="176" fontId="15" fillId="0" borderId="2" xfId="3" applyNumberFormat="1" applyFont="1" applyFill="1" applyBorder="1" applyAlignment="1">
      <alignment horizontal="center" vertical="center" wrapText="1" shrinkToFit="1"/>
    </xf>
    <xf numFmtId="176" fontId="16" fillId="0" borderId="3" xfId="3" applyNumberFormat="1" applyFont="1" applyFill="1" applyBorder="1" applyAlignment="1">
      <alignment horizontal="center" vertical="center" wrapText="1" shrinkToFit="1"/>
    </xf>
    <xf numFmtId="176" fontId="13" fillId="0" borderId="4" xfId="3" applyNumberFormat="1" applyFont="1" applyFill="1" applyBorder="1" applyAlignment="1">
      <alignment horizontal="center" vertical="center"/>
    </xf>
    <xf numFmtId="176" fontId="16" fillId="0" borderId="5" xfId="3" applyNumberFormat="1" applyFont="1" applyFill="1" applyBorder="1" applyAlignment="1">
      <alignment horizontal="center" vertical="center" wrapText="1" shrinkToFit="1"/>
    </xf>
    <xf numFmtId="176" fontId="17" fillId="0" borderId="0" xfId="3" applyNumberFormat="1" applyFont="1" applyFill="1" applyAlignment="1">
      <alignment horizontal="center" vertical="center"/>
    </xf>
    <xf numFmtId="176" fontId="13" fillId="0" borderId="6" xfId="5" applyNumberFormat="1" applyFont="1" applyFill="1" applyBorder="1" applyAlignment="1">
      <alignment horizontal="center" vertical="center" shrinkToFit="1"/>
    </xf>
    <xf numFmtId="176" fontId="13" fillId="0" borderId="7" xfId="5" applyNumberFormat="1" applyFont="1" applyFill="1" applyBorder="1" applyAlignment="1">
      <alignment horizontal="center" vertical="center" shrinkToFit="1"/>
    </xf>
    <xf numFmtId="176" fontId="13" fillId="0" borderId="8" xfId="5" applyNumberFormat="1" applyFont="1" applyFill="1" applyBorder="1" applyAlignment="1">
      <alignment horizontal="center" vertical="center" shrinkToFit="1"/>
    </xf>
    <xf numFmtId="176" fontId="13" fillId="0" borderId="9" xfId="5" applyNumberFormat="1" applyFont="1" applyFill="1" applyBorder="1" applyAlignment="1">
      <alignment vertical="center" shrinkToFit="1"/>
    </xf>
    <xf numFmtId="41" fontId="13" fillId="0" borderId="10" xfId="1" applyNumberFormat="1" applyFont="1" applyFill="1" applyBorder="1" applyAlignment="1">
      <alignment horizontal="right" vertical="center" shrinkToFit="1"/>
    </xf>
    <xf numFmtId="176" fontId="13" fillId="0" borderId="11" xfId="5" applyNumberFormat="1" applyFont="1" applyFill="1" applyBorder="1" applyAlignment="1">
      <alignment horizontal="center" vertical="center"/>
    </xf>
    <xf numFmtId="176" fontId="13" fillId="0" borderId="7" xfId="5" applyNumberFormat="1" applyFont="1" applyFill="1" applyBorder="1" applyAlignment="1">
      <alignment horizontal="center" vertical="center"/>
    </xf>
    <xf numFmtId="176" fontId="13" fillId="0" borderId="8" xfId="5" applyNumberFormat="1" applyFont="1" applyFill="1" applyBorder="1" applyAlignment="1">
      <alignment horizontal="center" vertical="center"/>
    </xf>
    <xf numFmtId="176" fontId="17" fillId="0" borderId="0" xfId="3" applyNumberFormat="1" applyFont="1" applyFill="1">
      <alignment vertical="center"/>
    </xf>
    <xf numFmtId="176" fontId="13" fillId="0" borderId="12" xfId="5" applyNumberFormat="1" applyFont="1" applyFill="1" applyBorder="1" applyAlignment="1">
      <alignment horizontal="left" vertical="center" shrinkToFit="1"/>
    </xf>
    <xf numFmtId="176" fontId="13" fillId="0" borderId="13" xfId="5" applyNumberFormat="1" applyFont="1" applyFill="1" applyBorder="1" applyAlignment="1">
      <alignment horizontal="left" vertical="center" shrinkToFit="1"/>
    </xf>
    <xf numFmtId="176" fontId="13" fillId="0" borderId="14" xfId="5" applyNumberFormat="1" applyFont="1" applyFill="1" applyBorder="1" applyAlignment="1">
      <alignment horizontal="left" vertical="center" shrinkToFit="1"/>
    </xf>
    <xf numFmtId="176" fontId="13" fillId="0" borderId="15" xfId="5" applyNumberFormat="1" applyFont="1" applyFill="1" applyBorder="1" applyAlignment="1">
      <alignment vertical="center" shrinkToFit="1"/>
    </xf>
    <xf numFmtId="176" fontId="13" fillId="0" borderId="16" xfId="5" applyNumberFormat="1" applyFont="1" applyFill="1" applyBorder="1" applyAlignment="1">
      <alignment horizontal="left" vertical="center"/>
    </xf>
    <xf numFmtId="176" fontId="13" fillId="0" borderId="15" xfId="5" applyNumberFormat="1" applyFont="1" applyFill="1" applyBorder="1" applyAlignment="1">
      <alignment horizontal="left" vertical="center"/>
    </xf>
    <xf numFmtId="176" fontId="13" fillId="0" borderId="17" xfId="5" applyNumberFormat="1" applyFont="1" applyFill="1" applyBorder="1" applyAlignment="1">
      <alignment horizontal="left" vertical="center" shrinkToFit="1"/>
    </xf>
    <xf numFmtId="176" fontId="13" fillId="0" borderId="18" xfId="5" applyNumberFormat="1" applyFont="1" applyFill="1" applyBorder="1" applyAlignment="1">
      <alignment horizontal="left" vertical="center" shrinkToFit="1"/>
    </xf>
    <xf numFmtId="176" fontId="13" fillId="0" borderId="15" xfId="5" applyNumberFormat="1" applyFont="1" applyFill="1" applyBorder="1" applyAlignment="1">
      <alignment horizontal="center" vertical="center" shrinkToFit="1"/>
    </xf>
    <xf numFmtId="176" fontId="13" fillId="0" borderId="17" xfId="5" applyNumberFormat="1" applyFont="1" applyFill="1" applyBorder="1" applyAlignment="1">
      <alignment horizontal="center" vertical="center" shrinkToFit="1"/>
    </xf>
    <xf numFmtId="176" fontId="13" fillId="0" borderId="15" xfId="3" applyNumberFormat="1" applyFont="1" applyFill="1" applyBorder="1" applyAlignment="1">
      <alignment vertical="center" shrinkToFit="1"/>
    </xf>
    <xf numFmtId="176" fontId="13" fillId="0" borderId="19" xfId="5" applyNumberFormat="1" applyFont="1" applyFill="1" applyBorder="1" applyAlignment="1">
      <alignment horizontal="left" vertical="center"/>
    </xf>
    <xf numFmtId="177" fontId="13" fillId="0" borderId="10" xfId="1" applyNumberFormat="1" applyFont="1" applyFill="1" applyBorder="1" applyAlignment="1">
      <alignment horizontal="right" vertical="center" shrinkToFit="1"/>
    </xf>
    <xf numFmtId="176" fontId="13" fillId="0" borderId="20" xfId="3" applyNumberFormat="1" applyFont="1" applyFill="1" applyBorder="1" applyAlignment="1">
      <alignment vertical="center" shrinkToFit="1"/>
    </xf>
    <xf numFmtId="176" fontId="13" fillId="0" borderId="21" xfId="5" applyNumberFormat="1" applyFont="1" applyFill="1" applyBorder="1" applyAlignment="1">
      <alignment vertical="center" shrinkToFit="1"/>
    </xf>
    <xf numFmtId="176" fontId="18" fillId="0" borderId="17" xfId="5" applyNumberFormat="1" applyFont="1" applyFill="1" applyBorder="1" applyAlignment="1">
      <alignment horizontal="left" vertical="center" shrinkToFit="1"/>
    </xf>
    <xf numFmtId="176" fontId="11" fillId="0" borderId="15" xfId="6" applyNumberFormat="1" applyFont="1" applyFill="1" applyBorder="1" applyAlignment="1">
      <alignment horizontal="right" vertical="center" shrinkToFit="1"/>
    </xf>
    <xf numFmtId="176" fontId="13" fillId="0" borderId="22" xfId="3" applyNumberFormat="1" applyFont="1" applyFill="1" applyBorder="1" applyAlignment="1">
      <alignment vertical="center"/>
    </xf>
    <xf numFmtId="176" fontId="13" fillId="0" borderId="21" xfId="5" applyNumberFormat="1" applyFont="1" applyFill="1" applyBorder="1" applyAlignment="1">
      <alignment horizontal="left" vertical="center"/>
    </xf>
    <xf numFmtId="176" fontId="19" fillId="0" borderId="15" xfId="6" applyNumberFormat="1" applyFont="1" applyFill="1" applyBorder="1" applyAlignment="1">
      <alignment horizontal="right" vertical="center" shrinkToFit="1"/>
    </xf>
    <xf numFmtId="176" fontId="13" fillId="0" borderId="23" xfId="5" applyNumberFormat="1" applyFont="1" applyFill="1" applyBorder="1" applyAlignment="1">
      <alignment vertical="center" shrinkToFit="1"/>
    </xf>
    <xf numFmtId="176" fontId="11" fillId="0" borderId="15" xfId="7" applyNumberFormat="1" applyFont="1" applyFill="1" applyBorder="1" applyAlignment="1">
      <alignment horizontal="right" vertical="center" shrinkToFit="1"/>
    </xf>
    <xf numFmtId="176" fontId="13" fillId="0" borderId="23" xfId="5" applyNumberFormat="1" applyFont="1" applyFill="1" applyBorder="1" applyAlignment="1">
      <alignment horizontal="left" vertical="center"/>
    </xf>
    <xf numFmtId="176" fontId="13" fillId="0" borderId="24" xfId="3" applyNumberFormat="1" applyFont="1" applyFill="1" applyBorder="1" applyAlignment="1">
      <alignment vertical="center" shrinkToFit="1"/>
    </xf>
    <xf numFmtId="176" fontId="18" fillId="0" borderId="25" xfId="5" applyNumberFormat="1" applyFont="1" applyFill="1" applyBorder="1" applyAlignment="1">
      <alignment vertical="center" shrinkToFit="1"/>
    </xf>
    <xf numFmtId="176" fontId="19" fillId="0" borderId="21" xfId="6" applyNumberFormat="1" applyFont="1" applyFill="1" applyBorder="1" applyAlignment="1">
      <alignment vertical="center" shrinkToFit="1"/>
    </xf>
    <xf numFmtId="176" fontId="13" fillId="0" borderId="26" xfId="3" applyNumberFormat="1" applyFont="1" applyFill="1" applyBorder="1" applyAlignment="1">
      <alignment vertical="center" shrinkToFit="1"/>
    </xf>
    <xf numFmtId="176" fontId="13" fillId="0" borderId="15" xfId="3" applyNumberFormat="1" applyFont="1" applyFill="1" applyBorder="1" applyAlignment="1">
      <alignment vertical="center" shrinkToFit="1"/>
    </xf>
    <xf numFmtId="176" fontId="13" fillId="0" borderId="17" xfId="3" applyNumberFormat="1" applyFont="1" applyFill="1" applyBorder="1" applyAlignment="1">
      <alignment vertical="center" shrinkToFit="1"/>
    </xf>
    <xf numFmtId="176" fontId="11" fillId="0" borderId="15" xfId="7" applyNumberFormat="1" applyFont="1" applyFill="1" applyBorder="1" applyAlignment="1">
      <alignment vertical="center" shrinkToFit="1"/>
    </xf>
    <xf numFmtId="176" fontId="13" fillId="0" borderId="18" xfId="3" applyNumberFormat="1" applyFont="1" applyFill="1" applyBorder="1" applyAlignment="1">
      <alignment vertical="center" shrinkToFit="1"/>
    </xf>
    <xf numFmtId="176" fontId="13" fillId="0" borderId="27" xfId="5" applyNumberFormat="1" applyFont="1" applyFill="1" applyBorder="1" applyAlignment="1">
      <alignment horizontal="center" vertical="center" shrinkToFit="1"/>
    </xf>
    <xf numFmtId="176" fontId="13" fillId="0" borderId="14" xfId="5" applyNumberFormat="1" applyFont="1" applyFill="1" applyBorder="1" applyAlignment="1">
      <alignment horizontal="center" vertical="center" shrinkToFit="1"/>
    </xf>
    <xf numFmtId="176" fontId="13" fillId="0" borderId="15" xfId="5" applyNumberFormat="1" applyFont="1" applyFill="1" applyBorder="1" applyAlignment="1">
      <alignment horizontal="left" vertical="center"/>
    </xf>
    <xf numFmtId="176" fontId="13" fillId="0" borderId="17" xfId="5" applyNumberFormat="1" applyFont="1" applyFill="1" applyBorder="1" applyAlignment="1">
      <alignment horizontal="left" vertical="center"/>
    </xf>
    <xf numFmtId="176" fontId="13" fillId="0" borderId="15" xfId="7" applyNumberFormat="1" applyFont="1" applyFill="1" applyBorder="1" applyAlignment="1">
      <alignment vertical="center" shrinkToFit="1"/>
    </xf>
    <xf numFmtId="176" fontId="13" fillId="0" borderId="27" xfId="5" applyNumberFormat="1" applyFont="1" applyFill="1" applyBorder="1" applyAlignment="1">
      <alignment horizontal="center" vertical="center" shrinkToFit="1"/>
    </xf>
    <xf numFmtId="176" fontId="13" fillId="0" borderId="14" xfId="5" applyNumberFormat="1" applyFont="1" applyFill="1" applyBorder="1" applyAlignment="1">
      <alignment horizontal="center" vertical="center" shrinkToFit="1"/>
    </xf>
    <xf numFmtId="176" fontId="13" fillId="0" borderId="15" xfId="5" applyNumberFormat="1" applyFont="1" applyFill="1" applyBorder="1" applyAlignment="1">
      <alignment horizontal="left" vertical="center" shrinkToFit="1"/>
    </xf>
    <xf numFmtId="176" fontId="13" fillId="0" borderId="22" xfId="5" applyNumberFormat="1" applyFont="1" applyFill="1" applyBorder="1" applyAlignment="1">
      <alignment horizontal="left" vertical="center"/>
    </xf>
    <xf numFmtId="176" fontId="18" fillId="0" borderId="17" xfId="5" applyNumberFormat="1" applyFont="1" applyFill="1" applyBorder="1" applyAlignment="1">
      <alignment horizontal="left" vertical="center"/>
    </xf>
    <xf numFmtId="176" fontId="13" fillId="0" borderId="26" xfId="5" applyNumberFormat="1" applyFont="1" applyFill="1" applyBorder="1" applyAlignment="1">
      <alignment horizontal="left" vertical="center" shrinkToFit="1"/>
    </xf>
    <xf numFmtId="176" fontId="13" fillId="0" borderId="15" xfId="5" applyNumberFormat="1" applyFont="1" applyFill="1" applyBorder="1" applyAlignment="1">
      <alignment horizontal="left" vertical="center" shrinkToFit="1"/>
    </xf>
    <xf numFmtId="176" fontId="13" fillId="0" borderId="17" xfId="5" applyNumberFormat="1" applyFont="1" applyFill="1" applyBorder="1" applyAlignment="1">
      <alignment horizontal="left" vertical="center" shrinkToFit="1"/>
    </xf>
    <xf numFmtId="176" fontId="13" fillId="0" borderId="17" xfId="5" applyNumberFormat="1" applyFont="1" applyFill="1" applyBorder="1" applyAlignment="1">
      <alignment horizontal="left" vertical="center"/>
    </xf>
    <xf numFmtId="176" fontId="13" fillId="0" borderId="20" xfId="5" applyNumberFormat="1" applyFont="1" applyFill="1" applyBorder="1" applyAlignment="1">
      <alignment horizontal="left" vertical="center" shrinkToFit="1"/>
    </xf>
    <xf numFmtId="176" fontId="13" fillId="0" borderId="21" xfId="5" applyNumberFormat="1" applyFont="1" applyFill="1" applyBorder="1" applyAlignment="1">
      <alignment horizontal="left" vertical="center" shrinkToFit="1"/>
    </xf>
    <xf numFmtId="176" fontId="13" fillId="0" borderId="23" xfId="5" applyNumberFormat="1" applyFont="1" applyFill="1" applyBorder="1" applyAlignment="1">
      <alignment vertical="center"/>
    </xf>
    <xf numFmtId="176" fontId="13" fillId="0" borderId="15" xfId="3" applyNumberFormat="1" applyFont="1" applyFill="1" applyBorder="1" applyAlignment="1">
      <alignment horizontal="left" shrinkToFit="1"/>
    </xf>
    <xf numFmtId="176" fontId="13" fillId="0" borderId="17" xfId="3" applyNumberFormat="1" applyFont="1" applyFill="1" applyBorder="1" applyAlignment="1">
      <alignment horizontal="left" shrinkToFit="1"/>
    </xf>
    <xf numFmtId="176" fontId="13" fillId="0" borderId="21" xfId="3" applyNumberFormat="1" applyFont="1" applyFill="1" applyBorder="1" applyAlignment="1">
      <alignment horizontal="left" shrinkToFit="1"/>
    </xf>
    <xf numFmtId="176" fontId="13" fillId="0" borderId="17" xfId="3" applyNumberFormat="1" applyFont="1" applyFill="1" applyBorder="1" applyAlignment="1">
      <alignment horizontal="left" vertical="center" shrinkToFit="1"/>
    </xf>
    <xf numFmtId="176" fontId="13" fillId="0" borderId="28" xfId="5" applyNumberFormat="1" applyFont="1" applyFill="1" applyBorder="1" applyAlignment="1">
      <alignment horizontal="left" vertical="center" shrinkToFit="1"/>
    </xf>
    <xf numFmtId="176" fontId="13" fillId="0" borderId="29" xfId="3" applyNumberFormat="1" applyFont="1" applyFill="1" applyBorder="1" applyAlignment="1">
      <alignment horizontal="left" shrinkToFit="1"/>
    </xf>
    <xf numFmtId="176" fontId="13" fillId="0" borderId="30" xfId="5" applyNumberFormat="1" applyFont="1" applyFill="1" applyBorder="1" applyAlignment="1">
      <alignment horizontal="left" vertical="center" shrinkToFit="1"/>
    </xf>
    <xf numFmtId="176" fontId="11" fillId="0" borderId="31" xfId="7" applyNumberFormat="1" applyFont="1" applyFill="1" applyBorder="1" applyAlignment="1">
      <alignment horizontal="right" vertical="center" shrinkToFit="1"/>
    </xf>
    <xf numFmtId="176" fontId="13" fillId="0" borderId="32" xfId="5" applyNumberFormat="1" applyFont="1" applyFill="1" applyBorder="1" applyAlignment="1">
      <alignment horizontal="left" vertical="center"/>
    </xf>
    <xf numFmtId="176" fontId="13" fillId="0" borderId="33" xfId="5" applyNumberFormat="1" applyFont="1" applyFill="1" applyBorder="1" applyAlignment="1">
      <alignment horizontal="left" vertical="center"/>
    </xf>
    <xf numFmtId="176" fontId="13" fillId="0" borderId="33" xfId="5" applyNumberFormat="1" applyFont="1" applyFill="1" applyBorder="1" applyAlignment="1">
      <alignment vertical="center" shrinkToFit="1"/>
    </xf>
    <xf numFmtId="176" fontId="13" fillId="0" borderId="34" xfId="5" applyNumberFormat="1" applyFont="1" applyFill="1" applyBorder="1" applyAlignment="1">
      <alignment vertical="center" shrinkToFit="1"/>
    </xf>
    <xf numFmtId="176" fontId="13" fillId="0" borderId="35" xfId="5" applyNumberFormat="1" applyFont="1" applyFill="1" applyBorder="1" applyAlignment="1">
      <alignment horizontal="left" vertical="center"/>
    </xf>
    <xf numFmtId="176" fontId="13" fillId="0" borderId="13" xfId="5" applyNumberFormat="1" applyFont="1" applyFill="1" applyBorder="1" applyAlignment="1">
      <alignment horizontal="left" vertical="center"/>
    </xf>
    <xf numFmtId="176" fontId="13" fillId="0" borderId="14" xfId="5" applyNumberFormat="1" applyFont="1" applyFill="1" applyBorder="1" applyAlignment="1">
      <alignment horizontal="left" vertical="center"/>
    </xf>
    <xf numFmtId="176" fontId="13" fillId="0" borderId="36" xfId="5" applyNumberFormat="1" applyFont="1" applyFill="1" applyBorder="1" applyAlignment="1">
      <alignment horizontal="left" vertical="center"/>
    </xf>
    <xf numFmtId="176" fontId="13" fillId="0" borderId="0" xfId="5" applyNumberFormat="1" applyFont="1" applyFill="1" applyBorder="1" applyAlignment="1">
      <alignment horizontal="left" vertical="center"/>
    </xf>
    <xf numFmtId="176" fontId="13" fillId="0" borderId="0" xfId="5" applyNumberFormat="1" applyFont="1" applyFill="1" applyBorder="1" applyAlignment="1">
      <alignment vertical="center" shrinkToFit="1"/>
    </xf>
    <xf numFmtId="176" fontId="13" fillId="0" borderId="37" xfId="5" applyNumberFormat="1" applyFont="1" applyFill="1" applyBorder="1" applyAlignment="1">
      <alignment vertical="center" shrinkToFit="1"/>
    </xf>
    <xf numFmtId="176" fontId="13" fillId="0" borderId="27" xfId="5" applyNumberFormat="1" applyFont="1" applyFill="1" applyBorder="1" applyAlignment="1">
      <alignment vertical="center"/>
    </xf>
    <xf numFmtId="176" fontId="13" fillId="0" borderId="14" xfId="5" applyNumberFormat="1" applyFont="1" applyFill="1" applyBorder="1" applyAlignment="1">
      <alignment vertical="center"/>
    </xf>
    <xf numFmtId="176" fontId="13" fillId="0" borderId="21" xfId="3" applyNumberFormat="1" applyFont="1" applyFill="1" applyBorder="1" applyAlignment="1">
      <alignment vertical="center" shrinkToFit="1"/>
    </xf>
    <xf numFmtId="176" fontId="18" fillId="0" borderId="17" xfId="3" applyNumberFormat="1" applyFont="1" applyFill="1" applyBorder="1" applyAlignment="1">
      <alignment vertical="center" shrinkToFit="1"/>
    </xf>
    <xf numFmtId="176" fontId="13" fillId="0" borderId="22" xfId="5" applyNumberFormat="1" applyFont="1" applyFill="1" applyBorder="1" applyAlignment="1">
      <alignment vertical="center"/>
    </xf>
    <xf numFmtId="176" fontId="13" fillId="0" borderId="23" xfId="3" applyNumberFormat="1" applyFont="1" applyFill="1" applyBorder="1" applyAlignment="1">
      <alignment horizontal="left"/>
    </xf>
    <xf numFmtId="176" fontId="18" fillId="0" borderId="17" xfId="3" applyNumberFormat="1" applyFont="1" applyFill="1" applyBorder="1" applyAlignment="1">
      <alignment horizontal="left" vertical="center" shrinkToFit="1"/>
    </xf>
    <xf numFmtId="176" fontId="13" fillId="0" borderId="35" xfId="5" applyNumberFormat="1" applyFont="1" applyFill="1" applyBorder="1" applyAlignment="1">
      <alignment vertical="center"/>
    </xf>
    <xf numFmtId="176" fontId="13" fillId="0" borderId="13" xfId="5" applyNumberFormat="1" applyFont="1" applyFill="1" applyBorder="1" applyAlignment="1">
      <alignment vertical="center"/>
    </xf>
    <xf numFmtId="176" fontId="13" fillId="0" borderId="38" xfId="5" applyNumberFormat="1" applyFont="1" applyFill="1" applyBorder="1" applyAlignment="1">
      <alignment vertical="center"/>
    </xf>
    <xf numFmtId="176" fontId="18" fillId="0" borderId="17" xfId="5" applyNumberFormat="1" applyFont="1" applyFill="1" applyBorder="1" applyAlignment="1">
      <alignment vertical="center"/>
    </xf>
    <xf numFmtId="176" fontId="13" fillId="0" borderId="0" xfId="3" applyNumberFormat="1" applyFont="1" applyFill="1" applyBorder="1" applyAlignment="1">
      <alignment horizontal="left" vertical="center"/>
    </xf>
    <xf numFmtId="176" fontId="13" fillId="0" borderId="0" xfId="3" applyNumberFormat="1" applyFont="1" applyFill="1" applyBorder="1" applyAlignment="1">
      <alignment horizontal="left" vertical="center" shrinkToFit="1"/>
    </xf>
    <xf numFmtId="176" fontId="13" fillId="0" borderId="38" xfId="5" applyNumberFormat="1" applyFont="1" applyFill="1" applyBorder="1" applyAlignment="1">
      <alignment horizontal="left" vertical="center"/>
    </xf>
    <xf numFmtId="176" fontId="18" fillId="0" borderId="10" xfId="5" applyNumberFormat="1" applyFont="1" applyFill="1" applyBorder="1" applyAlignment="1">
      <alignment horizontal="left" vertical="center" shrinkToFit="1"/>
    </xf>
    <xf numFmtId="176" fontId="7" fillId="0" borderId="36" xfId="3" applyNumberFormat="1" applyFont="1" applyFill="1" applyBorder="1" applyAlignment="1">
      <alignment horizontal="left" vertical="center"/>
    </xf>
    <xf numFmtId="176" fontId="7" fillId="0" borderId="0" xfId="3" applyNumberFormat="1" applyFont="1" applyFill="1" applyBorder="1" applyAlignment="1">
      <alignment horizontal="left" vertical="center"/>
    </xf>
    <xf numFmtId="176" fontId="10" fillId="0" borderId="0" xfId="3" applyNumberFormat="1" applyFont="1" applyFill="1" applyBorder="1">
      <alignment vertical="center"/>
    </xf>
    <xf numFmtId="176" fontId="7" fillId="0" borderId="37" xfId="3" applyNumberFormat="1" applyFont="1" applyFill="1" applyBorder="1">
      <alignment vertical="center"/>
    </xf>
    <xf numFmtId="176" fontId="13" fillId="0" borderId="39" xfId="5" applyNumberFormat="1" applyFont="1" applyFill="1" applyBorder="1" applyAlignment="1">
      <alignment vertical="center"/>
    </xf>
    <xf numFmtId="176" fontId="13" fillId="0" borderId="40" xfId="5" applyNumberFormat="1" applyFont="1" applyFill="1" applyBorder="1" applyAlignment="1">
      <alignment horizontal="left" vertical="center"/>
    </xf>
    <xf numFmtId="176" fontId="13" fillId="0" borderId="27" xfId="5" applyNumberFormat="1" applyFont="1" applyFill="1" applyBorder="1" applyAlignment="1">
      <alignment horizontal="left" vertical="center"/>
    </xf>
    <xf numFmtId="176" fontId="21" fillId="0" borderId="27" xfId="5" applyNumberFormat="1" applyFont="1" applyFill="1" applyBorder="1" applyAlignment="1">
      <alignment horizontal="left" vertical="center"/>
    </xf>
    <xf numFmtId="176" fontId="21" fillId="0" borderId="40" xfId="5" applyNumberFormat="1" applyFont="1" applyFill="1" applyBorder="1" applyAlignment="1">
      <alignment horizontal="left" vertical="center"/>
    </xf>
    <xf numFmtId="176" fontId="13" fillId="0" borderId="19" xfId="5" applyNumberFormat="1" applyFont="1" applyFill="1" applyBorder="1" applyAlignment="1">
      <alignment vertical="center"/>
    </xf>
    <xf numFmtId="176" fontId="13" fillId="0" borderId="41" xfId="5" applyNumberFormat="1" applyFont="1" applyFill="1" applyBorder="1" applyAlignment="1">
      <alignment vertical="center"/>
    </xf>
    <xf numFmtId="176" fontId="13" fillId="0" borderId="11" xfId="5" applyNumberFormat="1" applyFont="1" applyFill="1" applyBorder="1" applyAlignment="1">
      <alignment vertical="center"/>
    </xf>
    <xf numFmtId="176" fontId="13" fillId="0" borderId="7" xfId="5" applyNumberFormat="1" applyFont="1" applyFill="1" applyBorder="1" applyAlignment="1">
      <alignment vertical="center"/>
    </xf>
    <xf numFmtId="176" fontId="13" fillId="0" borderId="8" xfId="5" applyNumberFormat="1" applyFont="1" applyFill="1" applyBorder="1" applyAlignment="1">
      <alignment vertical="center"/>
    </xf>
    <xf numFmtId="176" fontId="7" fillId="0" borderId="42" xfId="3" applyNumberFormat="1" applyFont="1" applyFill="1" applyBorder="1" applyAlignment="1">
      <alignment horizontal="left" vertical="center"/>
    </xf>
    <xf numFmtId="176" fontId="7" fillId="0" borderId="43" xfId="3" applyNumberFormat="1" applyFont="1" applyFill="1" applyBorder="1" applyAlignment="1">
      <alignment horizontal="left" vertical="center"/>
    </xf>
    <xf numFmtId="176" fontId="10" fillId="0" borderId="43" xfId="3" applyNumberFormat="1" applyFont="1" applyFill="1" applyBorder="1">
      <alignment vertical="center"/>
    </xf>
    <xf numFmtId="176" fontId="7" fillId="0" borderId="44" xfId="3" applyNumberFormat="1" applyFont="1" applyFill="1" applyBorder="1">
      <alignment vertical="center"/>
    </xf>
    <xf numFmtId="176" fontId="13" fillId="0" borderId="45" xfId="5" applyNumberFormat="1" applyFont="1" applyFill="1" applyBorder="1" applyAlignment="1">
      <alignment vertical="center"/>
    </xf>
    <xf numFmtId="176" fontId="13" fillId="0" borderId="46" xfId="5" applyNumberFormat="1" applyFont="1" applyFill="1" applyBorder="1" applyAlignment="1">
      <alignment horizontal="left" vertical="center"/>
    </xf>
    <xf numFmtId="176" fontId="18" fillId="0" borderId="47" xfId="5" applyNumberFormat="1" applyFont="1" applyFill="1" applyBorder="1" applyAlignment="1">
      <alignment horizontal="left" vertical="center" shrinkToFit="1"/>
    </xf>
    <xf numFmtId="176" fontId="19" fillId="0" borderId="46" xfId="7" applyNumberFormat="1" applyFont="1" applyFill="1" applyBorder="1" applyAlignment="1">
      <alignment horizontal="right" vertical="center" shrinkToFit="1"/>
    </xf>
    <xf numFmtId="176" fontId="7" fillId="0" borderId="0" xfId="3" applyNumberFormat="1" applyFont="1" applyFill="1" applyAlignment="1">
      <alignment horizontal="left" vertical="center"/>
    </xf>
    <xf numFmtId="176" fontId="10" fillId="0" borderId="0" xfId="3" applyNumberFormat="1" applyFont="1" applyFill="1">
      <alignment vertical="center"/>
    </xf>
    <xf numFmtId="176" fontId="7" fillId="0" borderId="0" xfId="3" applyNumberFormat="1" applyFont="1" applyFill="1" applyAlignment="1">
      <alignment vertical="center"/>
    </xf>
    <xf numFmtId="176" fontId="22" fillId="0" borderId="0" xfId="2" applyNumberFormat="1" applyFont="1" applyFill="1" applyAlignment="1">
      <alignment horizontal="center" vertical="center" wrapText="1"/>
    </xf>
    <xf numFmtId="176" fontId="7" fillId="0" borderId="0" xfId="3" applyNumberFormat="1" applyFont="1">
      <alignment vertical="center"/>
    </xf>
    <xf numFmtId="176" fontId="10" fillId="0" borderId="0" xfId="4" applyNumberFormat="1" applyFont="1" applyAlignment="1">
      <alignment vertical="center"/>
    </xf>
    <xf numFmtId="176" fontId="22" fillId="0" borderId="0" xfId="8" applyNumberFormat="1" applyFont="1" applyBorder="1" applyAlignment="1">
      <alignment horizontal="left" vertical="center"/>
    </xf>
    <xf numFmtId="176" fontId="8" fillId="0" borderId="0" xfId="4" applyNumberFormat="1" applyFont="1" applyAlignment="1">
      <alignment horizontal="left" vertical="center" wrapText="1"/>
    </xf>
    <xf numFmtId="176" fontId="8" fillId="0" borderId="0" xfId="4" applyNumberFormat="1" applyFont="1" applyAlignment="1">
      <alignment vertical="center" shrinkToFit="1"/>
    </xf>
    <xf numFmtId="176" fontId="8" fillId="0" borderId="0" xfId="4" applyNumberFormat="1" applyFont="1" applyAlignment="1">
      <alignment horizontal="left" vertical="center" shrinkToFit="1"/>
    </xf>
    <xf numFmtId="176" fontId="8" fillId="0" borderId="0" xfId="4" applyNumberFormat="1" applyFont="1" applyFill="1" applyAlignment="1">
      <alignment horizontal="left" vertical="center" shrinkToFit="1"/>
    </xf>
    <xf numFmtId="176" fontId="11" fillId="0" borderId="0" xfId="4" applyNumberFormat="1" applyFont="1" applyFill="1" applyAlignment="1">
      <alignment horizontal="right" vertical="center" shrinkToFit="1"/>
    </xf>
    <xf numFmtId="176" fontId="12" fillId="0" borderId="0" xfId="4" applyNumberFormat="1" applyFont="1" applyAlignment="1">
      <alignment vertical="center"/>
    </xf>
    <xf numFmtId="176" fontId="13" fillId="0" borderId="1" xfId="3" applyNumberFormat="1" applyFont="1" applyBorder="1" applyAlignment="1">
      <alignment horizontal="center" vertical="center"/>
    </xf>
    <xf numFmtId="176" fontId="13" fillId="0" borderId="2" xfId="3" applyNumberFormat="1" applyFont="1" applyBorder="1" applyAlignment="1">
      <alignment horizontal="center" vertical="center"/>
    </xf>
    <xf numFmtId="176" fontId="13" fillId="0" borderId="3" xfId="3" applyNumberFormat="1" applyFont="1" applyBorder="1" applyAlignment="1">
      <alignment horizontal="center" vertical="center" shrinkToFit="1"/>
    </xf>
    <xf numFmtId="176" fontId="15" fillId="0" borderId="2" xfId="3" applyNumberFormat="1" applyFont="1" applyBorder="1" applyAlignment="1">
      <alignment horizontal="center" vertical="center" wrapText="1" shrinkToFit="1"/>
    </xf>
    <xf numFmtId="176" fontId="13" fillId="0" borderId="48" xfId="3" applyNumberFormat="1" applyFont="1" applyBorder="1" applyAlignment="1">
      <alignment horizontal="center" vertical="center"/>
    </xf>
    <xf numFmtId="176" fontId="17" fillId="0" borderId="0" xfId="3" applyNumberFormat="1" applyFont="1" applyAlignment="1">
      <alignment horizontal="center" vertical="center"/>
    </xf>
    <xf numFmtId="176" fontId="13" fillId="0" borderId="49" xfId="5" applyNumberFormat="1" applyFont="1" applyBorder="1" applyAlignment="1">
      <alignment horizontal="center" vertical="center" shrinkToFit="1"/>
    </xf>
    <xf numFmtId="176" fontId="13" fillId="0" borderId="50" xfId="5" applyNumberFormat="1" applyFont="1" applyBorder="1" applyAlignment="1">
      <alignment horizontal="center" vertical="center" shrinkToFit="1"/>
    </xf>
    <xf numFmtId="176" fontId="13" fillId="0" borderId="51" xfId="5" applyNumberFormat="1" applyFont="1" applyBorder="1" applyAlignment="1">
      <alignment horizontal="center" vertical="center" shrinkToFit="1"/>
    </xf>
    <xf numFmtId="176" fontId="13" fillId="0" borderId="9" xfId="5" applyNumberFormat="1" applyFont="1" applyBorder="1" applyAlignment="1">
      <alignment vertical="center" shrinkToFit="1"/>
    </xf>
    <xf numFmtId="177" fontId="13" fillId="0" borderId="10" xfId="5" applyNumberFormat="1" applyFont="1" applyFill="1" applyBorder="1" applyAlignment="1">
      <alignment horizontal="right" vertical="center" shrinkToFit="1"/>
    </xf>
    <xf numFmtId="176" fontId="13" fillId="0" borderId="50" xfId="5" applyNumberFormat="1" applyFont="1" applyBorder="1" applyAlignment="1">
      <alignment horizontal="center" vertical="center"/>
    </xf>
    <xf numFmtId="176" fontId="13" fillId="0" borderId="51" xfId="5" applyNumberFormat="1" applyFont="1" applyBorder="1" applyAlignment="1">
      <alignment horizontal="center" vertical="center"/>
    </xf>
    <xf numFmtId="176" fontId="13" fillId="0" borderId="52" xfId="5" applyNumberFormat="1" applyFont="1" applyBorder="1" applyAlignment="1">
      <alignment vertical="center" shrinkToFit="1"/>
    </xf>
    <xf numFmtId="177" fontId="13" fillId="0" borderId="53" xfId="5" applyNumberFormat="1" applyFont="1" applyFill="1" applyBorder="1" applyAlignment="1">
      <alignment horizontal="right" vertical="center" shrinkToFit="1"/>
    </xf>
    <xf numFmtId="176" fontId="17" fillId="0" borderId="0" xfId="3" applyNumberFormat="1" applyFont="1">
      <alignment vertical="center"/>
    </xf>
    <xf numFmtId="176" fontId="13" fillId="0" borderId="12" xfId="5" applyNumberFormat="1" applyFont="1" applyBorder="1" applyAlignment="1">
      <alignment horizontal="left" vertical="center" shrinkToFit="1"/>
    </xf>
    <xf numFmtId="176" fontId="13" fillId="0" borderId="13" xfId="5" applyNumberFormat="1" applyFont="1" applyBorder="1" applyAlignment="1">
      <alignment horizontal="left" vertical="center" shrinkToFit="1"/>
    </xf>
    <xf numFmtId="176" fontId="13" fillId="0" borderId="14" xfId="5" applyNumberFormat="1" applyFont="1" applyBorder="1" applyAlignment="1">
      <alignment horizontal="left" vertical="center" shrinkToFit="1"/>
    </xf>
    <xf numFmtId="176" fontId="13" fillId="0" borderId="15" xfId="5" applyNumberFormat="1" applyFont="1" applyBorder="1" applyAlignment="1">
      <alignment vertical="center" shrinkToFit="1"/>
    </xf>
    <xf numFmtId="176" fontId="13" fillId="0" borderId="54" xfId="5" applyNumberFormat="1" applyFont="1" applyBorder="1" applyAlignment="1">
      <alignment horizontal="left" vertical="center"/>
    </xf>
    <xf numFmtId="176" fontId="13" fillId="0" borderId="15" xfId="5" applyNumberFormat="1" applyFont="1" applyBorder="1" applyAlignment="1">
      <alignment horizontal="left" vertical="center"/>
    </xf>
    <xf numFmtId="176" fontId="13" fillId="0" borderId="17" xfId="5" applyNumberFormat="1" applyFont="1" applyBorder="1" applyAlignment="1">
      <alignment horizontal="left" vertical="center" shrinkToFit="1"/>
    </xf>
    <xf numFmtId="176" fontId="13" fillId="0" borderId="15" xfId="5" applyNumberFormat="1" applyFont="1" applyBorder="1" applyAlignment="1">
      <alignment horizontal="center" vertical="center" shrinkToFit="1"/>
    </xf>
    <xf numFmtId="176" fontId="13" fillId="0" borderId="17" xfId="5" applyNumberFormat="1" applyFont="1" applyBorder="1" applyAlignment="1">
      <alignment horizontal="center" vertical="center" shrinkToFit="1"/>
    </xf>
    <xf numFmtId="176" fontId="13" fillId="0" borderId="15" xfId="3" applyNumberFormat="1" applyFont="1" applyBorder="1" applyAlignment="1">
      <alignment vertical="center" shrinkToFit="1"/>
    </xf>
    <xf numFmtId="176" fontId="13" fillId="0" borderId="55" xfId="5" applyNumberFormat="1" applyFont="1" applyFill="1" applyBorder="1" applyAlignment="1">
      <alignment horizontal="left" vertical="center"/>
    </xf>
    <xf numFmtId="176" fontId="13" fillId="0" borderId="20" xfId="3" applyNumberFormat="1" applyFont="1" applyBorder="1" applyAlignment="1">
      <alignment vertical="center" shrinkToFit="1"/>
    </xf>
    <xf numFmtId="176" fontId="13" fillId="0" borderId="21" xfId="5" applyNumberFormat="1" applyFont="1" applyBorder="1" applyAlignment="1">
      <alignment vertical="center" shrinkToFit="1"/>
    </xf>
    <xf numFmtId="176" fontId="18" fillId="0" borderId="17" xfId="5" applyNumberFormat="1" applyFont="1" applyBorder="1" applyAlignment="1">
      <alignment horizontal="left" vertical="center" shrinkToFit="1"/>
    </xf>
    <xf numFmtId="176" fontId="11" fillId="2" borderId="15" xfId="6" applyNumberFormat="1" applyFont="1" applyFill="1" applyBorder="1" applyAlignment="1">
      <alignment horizontal="right" vertical="center" shrinkToFit="1"/>
    </xf>
    <xf numFmtId="176" fontId="13" fillId="0" borderId="56" xfId="3" applyNumberFormat="1" applyFont="1" applyBorder="1" applyAlignment="1">
      <alignment vertical="center"/>
    </xf>
    <xf numFmtId="176" fontId="13" fillId="0" borderId="21" xfId="5" applyNumberFormat="1" applyFont="1" applyBorder="1" applyAlignment="1">
      <alignment horizontal="left" vertical="center"/>
    </xf>
    <xf numFmtId="176" fontId="11" fillId="2" borderId="15" xfId="7" applyNumberFormat="1" applyFont="1" applyFill="1" applyBorder="1" applyAlignment="1">
      <alignment horizontal="right" vertical="center" shrinkToFit="1"/>
    </xf>
    <xf numFmtId="176" fontId="13" fillId="0" borderId="23" xfId="5" applyNumberFormat="1" applyFont="1" applyBorder="1" applyAlignment="1">
      <alignment horizontal="left" vertical="center"/>
    </xf>
    <xf numFmtId="176" fontId="13" fillId="0" borderId="18" xfId="5" applyNumberFormat="1" applyFont="1" applyBorder="1" applyAlignment="1">
      <alignment horizontal="left" vertical="center" shrinkToFit="1"/>
    </xf>
    <xf numFmtId="176" fontId="13" fillId="0" borderId="15" xfId="3" applyNumberFormat="1" applyFont="1" applyBorder="1" applyAlignment="1">
      <alignment horizontal="left" shrinkToFit="1"/>
    </xf>
    <xf numFmtId="176" fontId="13" fillId="0" borderId="17" xfId="3" applyNumberFormat="1" applyFont="1" applyBorder="1" applyAlignment="1">
      <alignment horizontal="left" shrinkToFit="1"/>
    </xf>
    <xf numFmtId="176" fontId="18" fillId="0" borderId="25" xfId="5" applyNumberFormat="1" applyFont="1" applyBorder="1" applyAlignment="1">
      <alignment vertical="center" shrinkToFit="1"/>
    </xf>
    <xf numFmtId="176" fontId="11" fillId="2" borderId="21" xfId="6" applyNumberFormat="1" applyFont="1" applyFill="1" applyBorder="1" applyAlignment="1">
      <alignment vertical="center" shrinkToFit="1"/>
    </xf>
    <xf numFmtId="176" fontId="13" fillId="0" borderId="20" xfId="5" applyNumberFormat="1" applyFont="1" applyBorder="1" applyAlignment="1">
      <alignment horizontal="left" vertical="center" shrinkToFit="1"/>
    </xf>
    <xf numFmtId="176" fontId="13" fillId="0" borderId="21" xfId="3" applyNumberFormat="1" applyFont="1" applyBorder="1" applyAlignment="1">
      <alignment horizontal="left" shrinkToFit="1"/>
    </xf>
    <xf numFmtId="176" fontId="13" fillId="0" borderId="17" xfId="3" applyNumberFormat="1" applyFont="1" applyBorder="1" applyAlignment="1">
      <alignment horizontal="left" vertical="center" shrinkToFit="1"/>
    </xf>
    <xf numFmtId="177" fontId="13" fillId="0" borderId="57" xfId="5" applyNumberFormat="1" applyFont="1" applyFill="1" applyBorder="1" applyAlignment="1">
      <alignment horizontal="right" vertical="center" shrinkToFit="1"/>
    </xf>
    <xf numFmtId="176" fontId="13" fillId="0" borderId="23" xfId="3" applyNumberFormat="1" applyFont="1" applyBorder="1" applyAlignment="1">
      <alignment horizontal="left" shrinkToFit="1"/>
    </xf>
    <xf numFmtId="176" fontId="13" fillId="0" borderId="25" xfId="5" applyNumberFormat="1" applyFont="1" applyBorder="1" applyAlignment="1">
      <alignment horizontal="left" vertical="center" shrinkToFit="1"/>
    </xf>
    <xf numFmtId="176" fontId="13" fillId="0" borderId="15" xfId="5" applyNumberFormat="1" applyFont="1" applyBorder="1" applyAlignment="1">
      <alignment horizontal="left" vertical="center"/>
    </xf>
    <xf numFmtId="176" fontId="13" fillId="0" borderId="17" xfId="5" applyNumberFormat="1" applyFont="1" applyBorder="1" applyAlignment="1">
      <alignment horizontal="left" vertical="center"/>
    </xf>
    <xf numFmtId="176" fontId="13" fillId="0" borderId="56" xfId="5" applyNumberFormat="1" applyFont="1" applyFill="1" applyBorder="1" applyAlignment="1">
      <alignment horizontal="left" vertical="center"/>
    </xf>
    <xf numFmtId="176" fontId="13" fillId="0" borderId="9" xfId="5" applyNumberFormat="1" applyFont="1" applyBorder="1" applyAlignment="1">
      <alignment horizontal="left" vertical="center" shrinkToFit="1"/>
    </xf>
    <xf numFmtId="176" fontId="13" fillId="0" borderId="10" xfId="5" applyNumberFormat="1" applyFont="1" applyBorder="1" applyAlignment="1">
      <alignment horizontal="left" vertical="center" shrinkToFit="1"/>
    </xf>
    <xf numFmtId="176" fontId="13" fillId="0" borderId="56" xfId="5" applyNumberFormat="1" applyFont="1" applyBorder="1" applyAlignment="1">
      <alignment horizontal="left" vertical="center"/>
    </xf>
    <xf numFmtId="176" fontId="13" fillId="0" borderId="27" xfId="5" applyNumberFormat="1" applyFont="1" applyBorder="1" applyAlignment="1">
      <alignment vertical="center"/>
    </xf>
    <xf numFmtId="176" fontId="18" fillId="0" borderId="17" xfId="5" applyNumberFormat="1" applyFont="1" applyBorder="1" applyAlignment="1">
      <alignment horizontal="left" vertical="center"/>
    </xf>
    <xf numFmtId="176" fontId="13" fillId="0" borderId="21" xfId="5" applyNumberFormat="1" applyFont="1" applyBorder="1" applyAlignment="1">
      <alignment horizontal="left" vertical="center" shrinkToFit="1"/>
    </xf>
    <xf numFmtId="176" fontId="18" fillId="0" borderId="25" xfId="5" applyNumberFormat="1" applyFont="1" applyBorder="1" applyAlignment="1">
      <alignment horizontal="left" vertical="center" shrinkToFit="1"/>
    </xf>
    <xf numFmtId="176" fontId="11" fillId="2" borderId="31" xfId="6" applyNumberFormat="1" applyFont="1" applyFill="1" applyBorder="1" applyAlignment="1">
      <alignment horizontal="right" vertical="center" shrinkToFit="1"/>
    </xf>
    <xf numFmtId="176" fontId="13" fillId="0" borderId="32" xfId="5" applyNumberFormat="1" applyFont="1" applyBorder="1" applyAlignment="1">
      <alignment horizontal="left" vertical="center"/>
    </xf>
    <xf numFmtId="176" fontId="13" fillId="0" borderId="33" xfId="5" applyNumberFormat="1" applyFont="1" applyBorder="1" applyAlignment="1">
      <alignment horizontal="left" vertical="center"/>
    </xf>
    <xf numFmtId="176" fontId="13" fillId="0" borderId="33" xfId="5" applyNumberFormat="1" applyFont="1" applyBorder="1" applyAlignment="1">
      <alignment vertical="center" shrinkToFit="1"/>
    </xf>
    <xf numFmtId="176" fontId="13" fillId="0" borderId="34" xfId="5" applyNumberFormat="1" applyFont="1" applyBorder="1" applyAlignment="1">
      <alignment vertical="center" shrinkToFit="1"/>
    </xf>
    <xf numFmtId="176" fontId="13" fillId="0" borderId="22" xfId="5" applyNumberFormat="1" applyFont="1" applyBorder="1" applyAlignment="1">
      <alignment horizontal="left" vertical="center"/>
    </xf>
    <xf numFmtId="176" fontId="13" fillId="0" borderId="36" xfId="5" applyNumberFormat="1" applyFont="1" applyBorder="1" applyAlignment="1">
      <alignment horizontal="left" vertical="center"/>
    </xf>
    <xf numFmtId="176" fontId="13" fillId="0" borderId="0" xfId="5" applyNumberFormat="1" applyFont="1" applyBorder="1" applyAlignment="1">
      <alignment horizontal="left" vertical="center"/>
    </xf>
    <xf numFmtId="176" fontId="13" fillId="0" borderId="0" xfId="5" applyNumberFormat="1" applyFont="1" applyBorder="1" applyAlignment="1">
      <alignment vertical="center" shrinkToFit="1"/>
    </xf>
    <xf numFmtId="176" fontId="13" fillId="0" borderId="37" xfId="5" applyNumberFormat="1" applyFont="1" applyBorder="1" applyAlignment="1">
      <alignment vertical="center" shrinkToFit="1"/>
    </xf>
    <xf numFmtId="176" fontId="13" fillId="0" borderId="9" xfId="5" applyNumberFormat="1" applyFont="1" applyBorder="1" applyAlignment="1">
      <alignment horizontal="left" vertical="center"/>
    </xf>
    <xf numFmtId="176" fontId="13" fillId="0" borderId="35" xfId="5" applyNumberFormat="1" applyFont="1" applyBorder="1" applyAlignment="1">
      <alignment horizontal="left" vertical="center"/>
    </xf>
    <xf numFmtId="176" fontId="13" fillId="0" borderId="13" xfId="5" applyNumberFormat="1" applyFont="1" applyBorder="1" applyAlignment="1">
      <alignment horizontal="left" vertical="center"/>
    </xf>
    <xf numFmtId="176" fontId="13" fillId="0" borderId="14" xfId="5" applyNumberFormat="1" applyFont="1" applyBorder="1" applyAlignment="1">
      <alignment horizontal="left" vertical="center"/>
    </xf>
    <xf numFmtId="176" fontId="13" fillId="0" borderId="14" xfId="5" applyNumberFormat="1" applyFont="1" applyBorder="1" applyAlignment="1">
      <alignment vertical="center"/>
    </xf>
    <xf numFmtId="176" fontId="13" fillId="0" borderId="0" xfId="3" applyNumberFormat="1" applyFont="1" applyBorder="1" applyAlignment="1">
      <alignment horizontal="left" vertical="center"/>
    </xf>
    <xf numFmtId="176" fontId="13" fillId="0" borderId="0" xfId="3" applyNumberFormat="1" applyFont="1" applyBorder="1" applyAlignment="1">
      <alignment horizontal="left" vertical="center" shrinkToFit="1"/>
    </xf>
    <xf numFmtId="176" fontId="13" fillId="0" borderId="39" xfId="5" applyNumberFormat="1" applyFont="1" applyBorder="1" applyAlignment="1">
      <alignment horizontal="left" vertical="center"/>
    </xf>
    <xf numFmtId="176" fontId="13" fillId="0" borderId="39" xfId="5" applyNumberFormat="1" applyFont="1" applyBorder="1" applyAlignment="1">
      <alignment vertical="center"/>
    </xf>
    <xf numFmtId="176" fontId="7" fillId="0" borderId="36" xfId="3" applyNumberFormat="1" applyFont="1" applyBorder="1" applyAlignment="1">
      <alignment horizontal="left" vertical="center"/>
    </xf>
    <xf numFmtId="176" fontId="7" fillId="0" borderId="0" xfId="3" applyNumberFormat="1" applyFont="1" applyBorder="1" applyAlignment="1">
      <alignment horizontal="left" vertical="center"/>
    </xf>
    <xf numFmtId="176" fontId="10" fillId="0" borderId="0" xfId="3" applyNumberFormat="1" applyFont="1" applyBorder="1">
      <alignment vertical="center"/>
    </xf>
    <xf numFmtId="176" fontId="7" fillId="0" borderId="37" xfId="3" applyNumberFormat="1" applyFont="1" applyBorder="1">
      <alignment vertical="center"/>
    </xf>
    <xf numFmtId="176" fontId="13" fillId="0" borderId="11" xfId="5" applyNumberFormat="1" applyFont="1" applyBorder="1" applyAlignment="1">
      <alignment horizontal="left" vertical="center"/>
    </xf>
    <xf numFmtId="176" fontId="13" fillId="0" borderId="9" xfId="3" applyNumberFormat="1" applyFont="1" applyBorder="1" applyAlignment="1">
      <alignment vertical="center" shrinkToFit="1"/>
    </xf>
    <xf numFmtId="176" fontId="18" fillId="0" borderId="17" xfId="3" applyNumberFormat="1" applyFont="1" applyBorder="1" applyAlignment="1">
      <alignment vertical="center" shrinkToFit="1"/>
    </xf>
    <xf numFmtId="176" fontId="13" fillId="0" borderId="35" xfId="5" applyNumberFormat="1" applyFont="1" applyBorder="1" applyAlignment="1">
      <alignment vertical="center"/>
    </xf>
    <xf numFmtId="176" fontId="13" fillId="0" borderId="13" xfId="5" applyNumberFormat="1" applyFont="1" applyBorder="1" applyAlignment="1">
      <alignment vertical="center"/>
    </xf>
    <xf numFmtId="176" fontId="13" fillId="0" borderId="54" xfId="5" applyNumberFormat="1" applyFont="1" applyBorder="1" applyAlignment="1">
      <alignment vertical="center" shrinkToFit="1"/>
    </xf>
    <xf numFmtId="176" fontId="13" fillId="0" borderId="22" xfId="5" applyNumberFormat="1" applyFont="1" applyBorder="1" applyAlignment="1">
      <alignment vertical="center"/>
    </xf>
    <xf numFmtId="176" fontId="13" fillId="0" borderId="23" xfId="3" applyNumberFormat="1" applyFont="1" applyBorder="1" applyAlignment="1">
      <alignment horizontal="left" vertical="center"/>
    </xf>
    <xf numFmtId="176" fontId="18" fillId="0" borderId="17" xfId="3" applyNumberFormat="1" applyFont="1" applyBorder="1" applyAlignment="1">
      <alignment horizontal="left" vertical="center" shrinkToFit="1"/>
    </xf>
    <xf numFmtId="176" fontId="13" fillId="0" borderId="23" xfId="5" applyNumberFormat="1" applyFont="1" applyBorder="1" applyAlignment="1">
      <alignment vertical="center"/>
    </xf>
    <xf numFmtId="176" fontId="13" fillId="0" borderId="41" xfId="5" applyNumberFormat="1" applyFont="1" applyBorder="1" applyAlignment="1">
      <alignment vertical="center"/>
    </xf>
    <xf numFmtId="176" fontId="13" fillId="0" borderId="19" xfId="5" applyNumberFormat="1" applyFont="1" applyBorder="1" applyAlignment="1">
      <alignment vertical="center"/>
    </xf>
    <xf numFmtId="176" fontId="13" fillId="0" borderId="11" xfId="5" applyNumberFormat="1" applyFont="1" applyBorder="1" applyAlignment="1">
      <alignment vertical="center"/>
    </xf>
    <xf numFmtId="176" fontId="13" fillId="0" borderId="7" xfId="5" applyNumberFormat="1" applyFont="1" applyBorder="1" applyAlignment="1">
      <alignment vertical="center"/>
    </xf>
    <xf numFmtId="176" fontId="13" fillId="0" borderId="8" xfId="5" applyNumberFormat="1" applyFont="1" applyBorder="1" applyAlignment="1">
      <alignment vertical="center"/>
    </xf>
    <xf numFmtId="176" fontId="7" fillId="0" borderId="42" xfId="3" applyNumberFormat="1" applyFont="1" applyBorder="1" applyAlignment="1">
      <alignment horizontal="left" vertical="center"/>
    </xf>
    <xf numFmtId="176" fontId="7" fillId="0" borderId="43" xfId="3" applyNumberFormat="1" applyFont="1" applyBorder="1" applyAlignment="1">
      <alignment horizontal="left" vertical="center"/>
    </xf>
    <xf numFmtId="176" fontId="10" fillId="0" borderId="43" xfId="3" applyNumberFormat="1" applyFont="1" applyBorder="1">
      <alignment vertical="center"/>
    </xf>
    <xf numFmtId="176" fontId="7" fillId="0" borderId="44" xfId="3" applyNumberFormat="1" applyFont="1" applyBorder="1">
      <alignment vertical="center"/>
    </xf>
    <xf numFmtId="176" fontId="13" fillId="0" borderId="45" xfId="5" applyNumberFormat="1" applyFont="1" applyBorder="1" applyAlignment="1">
      <alignment vertical="center"/>
    </xf>
    <xf numFmtId="176" fontId="13" fillId="0" borderId="46" xfId="5" applyNumberFormat="1" applyFont="1" applyBorder="1" applyAlignment="1">
      <alignment horizontal="left" vertical="center"/>
    </xf>
    <xf numFmtId="176" fontId="18" fillId="0" borderId="47" xfId="5" applyNumberFormat="1" applyFont="1" applyBorder="1" applyAlignment="1">
      <alignment horizontal="left" vertical="center" shrinkToFit="1"/>
    </xf>
    <xf numFmtId="176" fontId="11" fillId="2" borderId="46" xfId="7" applyNumberFormat="1" applyFont="1" applyFill="1" applyBorder="1" applyAlignment="1">
      <alignment horizontal="right" vertical="center" shrinkToFit="1"/>
    </xf>
    <xf numFmtId="177" fontId="13" fillId="0" borderId="58" xfId="5" applyNumberFormat="1" applyFont="1" applyFill="1" applyBorder="1" applyAlignment="1">
      <alignment horizontal="right" vertical="center" shrinkToFit="1"/>
    </xf>
    <xf numFmtId="176" fontId="7" fillId="0" borderId="0" xfId="3" applyNumberFormat="1" applyFont="1" applyAlignment="1">
      <alignment horizontal="left" vertical="center"/>
    </xf>
    <xf numFmtId="176" fontId="10" fillId="0" borderId="0" xfId="3" applyNumberFormat="1" applyFont="1">
      <alignment vertical="center"/>
    </xf>
    <xf numFmtId="176" fontId="7" fillId="0" borderId="0" xfId="3" applyNumberFormat="1" applyFont="1" applyAlignment="1">
      <alignment vertical="center"/>
    </xf>
    <xf numFmtId="176" fontId="6" fillId="0" borderId="0" xfId="2" applyNumberFormat="1" applyFont="1" applyFill="1" applyAlignment="1" applyProtection="1">
      <alignment horizontal="center" vertical="center" wrapText="1"/>
      <protection locked="0"/>
    </xf>
    <xf numFmtId="176" fontId="6" fillId="0" borderId="0" xfId="2" applyNumberFormat="1" applyFont="1" applyFill="1" applyAlignment="1" applyProtection="1">
      <alignment horizontal="center" vertical="center"/>
      <protection locked="0"/>
    </xf>
    <xf numFmtId="176" fontId="7" fillId="0" borderId="0" xfId="3" applyNumberFormat="1" applyFont="1" applyProtection="1">
      <alignment vertical="center"/>
      <protection locked="0"/>
    </xf>
    <xf numFmtId="176" fontId="6" fillId="0" borderId="0" xfId="2" applyNumberFormat="1" applyFont="1" applyFill="1" applyAlignment="1" applyProtection="1">
      <alignment horizontal="center" vertical="center" wrapText="1"/>
      <protection locked="0"/>
    </xf>
    <xf numFmtId="176" fontId="6" fillId="0" borderId="0" xfId="2" applyNumberFormat="1" applyFont="1" applyFill="1" applyAlignment="1" applyProtection="1">
      <alignment horizontal="center" vertical="center"/>
      <protection locked="0"/>
    </xf>
    <xf numFmtId="176" fontId="8" fillId="0" borderId="0" xfId="2" applyNumberFormat="1" applyFont="1" applyFill="1" applyAlignment="1" applyProtection="1">
      <alignment horizontal="left" vertical="center"/>
      <protection locked="0"/>
    </xf>
    <xf numFmtId="176" fontId="10" fillId="0" borderId="0" xfId="4" applyNumberFormat="1" applyFont="1" applyAlignment="1" applyProtection="1">
      <alignment vertical="center"/>
      <protection locked="0"/>
    </xf>
    <xf numFmtId="176" fontId="22" fillId="0" borderId="0" xfId="8" applyNumberFormat="1" applyFont="1" applyBorder="1" applyAlignment="1" applyProtection="1">
      <alignment horizontal="left" vertical="center"/>
      <protection locked="0"/>
    </xf>
    <xf numFmtId="176" fontId="8" fillId="0" borderId="0" xfId="4" applyNumberFormat="1" applyFont="1" applyAlignment="1" applyProtection="1">
      <alignment horizontal="left" vertical="center" wrapText="1"/>
      <protection locked="0"/>
    </xf>
    <xf numFmtId="176" fontId="8" fillId="0" borderId="0" xfId="4" applyNumberFormat="1" applyFont="1" applyAlignment="1" applyProtection="1">
      <alignment vertical="center" shrinkToFit="1"/>
      <protection locked="0"/>
    </xf>
    <xf numFmtId="176" fontId="8" fillId="0" borderId="0" xfId="4" applyNumberFormat="1" applyFont="1" applyAlignment="1" applyProtection="1">
      <alignment horizontal="left" vertical="center" shrinkToFit="1"/>
      <protection locked="0"/>
    </xf>
    <xf numFmtId="176" fontId="8" fillId="0" borderId="0" xfId="4" applyNumberFormat="1" applyFont="1" applyFill="1" applyAlignment="1" applyProtection="1">
      <alignment horizontal="left" vertical="center" shrinkToFit="1"/>
      <protection locked="0"/>
    </xf>
    <xf numFmtId="176" fontId="11" fillId="0" borderId="0" xfId="4" applyNumberFormat="1" applyFont="1" applyFill="1" applyAlignment="1" applyProtection="1">
      <alignment horizontal="right" vertical="center" shrinkToFit="1"/>
      <protection locked="0"/>
    </xf>
    <xf numFmtId="176" fontId="12" fillId="0" borderId="0" xfId="4" applyNumberFormat="1" applyFont="1" applyAlignment="1" applyProtection="1">
      <alignment vertical="center"/>
      <protection locked="0"/>
    </xf>
    <xf numFmtId="176" fontId="17" fillId="0" borderId="0" xfId="3" applyNumberFormat="1" applyFont="1" applyAlignment="1" applyProtection="1">
      <alignment horizontal="center" vertical="center"/>
      <protection locked="0"/>
    </xf>
    <xf numFmtId="176" fontId="13" fillId="0" borderId="6" xfId="5" applyNumberFormat="1" applyFont="1" applyBorder="1" applyAlignment="1" applyProtection="1">
      <alignment horizontal="center" vertical="center" shrinkToFit="1"/>
      <protection locked="0"/>
    </xf>
    <xf numFmtId="176" fontId="13" fillId="0" borderId="7" xfId="5" applyNumberFormat="1" applyFont="1" applyBorder="1" applyAlignment="1" applyProtection="1">
      <alignment horizontal="center" vertical="center" shrinkToFit="1"/>
      <protection locked="0"/>
    </xf>
    <xf numFmtId="176" fontId="13" fillId="0" borderId="8" xfId="5" applyNumberFormat="1" applyFont="1" applyBorder="1" applyAlignment="1" applyProtection="1">
      <alignment horizontal="center" vertical="center" shrinkToFit="1"/>
      <protection locked="0"/>
    </xf>
    <xf numFmtId="176" fontId="13" fillId="0" borderId="9" xfId="5" applyNumberFormat="1" applyFont="1" applyBorder="1" applyAlignment="1" applyProtection="1">
      <alignment vertical="center" shrinkToFit="1"/>
      <protection locked="0"/>
    </xf>
    <xf numFmtId="177" fontId="13" fillId="0" borderId="10" xfId="5" applyNumberFormat="1" applyFont="1" applyFill="1" applyBorder="1" applyAlignment="1" applyProtection="1">
      <alignment horizontal="right" vertical="center" shrinkToFit="1"/>
      <protection locked="0"/>
    </xf>
    <xf numFmtId="176" fontId="13" fillId="0" borderId="7" xfId="5" applyNumberFormat="1" applyFont="1" applyBorder="1" applyAlignment="1">
      <alignment horizontal="center" vertical="center"/>
    </xf>
    <xf numFmtId="176" fontId="13" fillId="0" borderId="8" xfId="5" applyNumberFormat="1" applyFont="1" applyBorder="1" applyAlignment="1">
      <alignment horizontal="center" vertical="center"/>
    </xf>
    <xf numFmtId="177" fontId="13" fillId="0" borderId="53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0" xfId="3" applyNumberFormat="1" applyFont="1" applyProtection="1">
      <alignment vertical="center"/>
      <protection locked="0"/>
    </xf>
    <xf numFmtId="176" fontId="13" fillId="0" borderId="12" xfId="5" applyNumberFormat="1" applyFont="1" applyBorder="1" applyAlignment="1" applyProtection="1">
      <alignment horizontal="left" vertical="center" shrinkToFit="1"/>
      <protection locked="0"/>
    </xf>
    <xf numFmtId="176" fontId="13" fillId="0" borderId="13" xfId="5" applyNumberFormat="1" applyFont="1" applyBorder="1" applyAlignment="1" applyProtection="1">
      <alignment horizontal="left" vertical="center" shrinkToFit="1"/>
      <protection locked="0"/>
    </xf>
    <xf numFmtId="176" fontId="13" fillId="0" borderId="14" xfId="5" applyNumberFormat="1" applyFont="1" applyBorder="1" applyAlignment="1" applyProtection="1">
      <alignment horizontal="left" vertical="center" shrinkToFit="1"/>
      <protection locked="0"/>
    </xf>
    <xf numFmtId="176" fontId="13" fillId="0" borderId="15" xfId="5" applyNumberFormat="1" applyFont="1" applyBorder="1" applyAlignment="1" applyProtection="1">
      <alignment vertical="center" shrinkToFit="1"/>
      <protection locked="0"/>
    </xf>
    <xf numFmtId="176" fontId="13" fillId="0" borderId="18" xfId="5" applyNumberFormat="1" applyFont="1" applyFill="1" applyBorder="1" applyAlignment="1" applyProtection="1">
      <alignment horizontal="left" vertical="center" shrinkToFit="1"/>
      <protection locked="0"/>
    </xf>
    <xf numFmtId="176" fontId="13" fillId="0" borderId="15" xfId="5" applyNumberFormat="1" applyFont="1" applyBorder="1" applyAlignment="1" applyProtection="1">
      <alignment horizontal="center" vertical="center" shrinkToFit="1"/>
      <protection locked="0"/>
    </xf>
    <xf numFmtId="176" fontId="13" fillId="0" borderId="17" xfId="5" applyNumberFormat="1" applyFont="1" applyBorder="1" applyAlignment="1" applyProtection="1">
      <alignment horizontal="center" vertical="center" shrinkToFit="1"/>
      <protection locked="0"/>
    </xf>
    <xf numFmtId="176" fontId="13" fillId="0" borderId="15" xfId="3" applyNumberFormat="1" applyFont="1" applyBorder="1" applyAlignment="1" applyProtection="1">
      <alignment vertical="center" shrinkToFit="1"/>
      <protection locked="0"/>
    </xf>
    <xf numFmtId="176" fontId="13" fillId="0" borderId="21" xfId="5" applyNumberFormat="1" applyFont="1" applyBorder="1" applyAlignment="1" applyProtection="1">
      <alignment vertical="center" shrinkToFit="1"/>
      <protection locked="0"/>
    </xf>
    <xf numFmtId="176" fontId="13" fillId="0" borderId="20" xfId="3" applyNumberFormat="1" applyFont="1" applyBorder="1" applyAlignment="1" applyProtection="1">
      <alignment vertical="center" shrinkToFit="1"/>
      <protection locked="0"/>
    </xf>
    <xf numFmtId="176" fontId="18" fillId="0" borderId="17" xfId="5" applyNumberFormat="1" applyFont="1" applyBorder="1" applyAlignment="1" applyProtection="1">
      <alignment horizontal="left" vertical="center" shrinkToFit="1"/>
      <protection locked="0"/>
    </xf>
    <xf numFmtId="176" fontId="19" fillId="2" borderId="15" xfId="6" applyNumberFormat="1" applyFont="1" applyFill="1" applyBorder="1" applyAlignment="1" applyProtection="1">
      <alignment horizontal="right" vertical="center" shrinkToFit="1"/>
      <protection locked="0"/>
    </xf>
    <xf numFmtId="176" fontId="13" fillId="0" borderId="26" xfId="5" applyNumberFormat="1" applyFont="1" applyFill="1" applyBorder="1" applyAlignment="1" applyProtection="1">
      <alignment horizontal="left" vertical="center" shrinkToFit="1"/>
      <protection locked="0"/>
    </xf>
    <xf numFmtId="176" fontId="13" fillId="0" borderId="15" xfId="5" applyNumberFormat="1" applyFont="1" applyFill="1" applyBorder="1" applyAlignment="1" applyProtection="1">
      <alignment horizontal="left" vertical="center" shrinkToFit="1"/>
      <protection locked="0"/>
    </xf>
    <xf numFmtId="176" fontId="13" fillId="0" borderId="17" xfId="5" applyNumberFormat="1" applyFont="1" applyFill="1" applyBorder="1" applyAlignment="1" applyProtection="1">
      <alignment horizontal="left" vertical="center" shrinkToFit="1"/>
      <protection locked="0"/>
    </xf>
    <xf numFmtId="176" fontId="19" fillId="2" borderId="15" xfId="7" applyNumberFormat="1" applyFont="1" applyFill="1" applyBorder="1" applyAlignment="1" applyProtection="1">
      <alignment horizontal="right" vertical="center" shrinkToFit="1"/>
      <protection locked="0"/>
    </xf>
    <xf numFmtId="176" fontId="13" fillId="0" borderId="15" xfId="5" applyNumberFormat="1" applyFont="1" applyBorder="1" applyAlignment="1" applyProtection="1">
      <alignment horizontal="left" vertical="center" shrinkToFit="1"/>
      <protection locked="0"/>
    </xf>
    <xf numFmtId="176" fontId="13" fillId="0" borderId="17" xfId="5" applyNumberFormat="1" applyFont="1" applyBorder="1" applyAlignment="1" applyProtection="1">
      <alignment horizontal="left" vertical="center" shrinkToFit="1"/>
      <protection locked="0"/>
    </xf>
    <xf numFmtId="176" fontId="19" fillId="2" borderId="15" xfId="6" applyNumberFormat="1" applyFont="1" applyFill="1" applyBorder="1" applyAlignment="1" applyProtection="1">
      <alignment vertical="center" shrinkToFit="1"/>
      <protection locked="0"/>
    </xf>
    <xf numFmtId="176" fontId="13" fillId="0" borderId="20" xfId="5" applyNumberFormat="1" applyFont="1" applyBorder="1" applyAlignment="1" applyProtection="1">
      <alignment horizontal="left" vertical="center" shrinkToFit="1"/>
      <protection locked="0"/>
    </xf>
    <xf numFmtId="176" fontId="13" fillId="0" borderId="21" xfId="5" applyNumberFormat="1" applyFont="1" applyBorder="1" applyAlignment="1" applyProtection="1">
      <alignment horizontal="left" vertical="center" shrinkToFit="1"/>
      <protection locked="0"/>
    </xf>
    <xf numFmtId="176" fontId="19" fillId="2" borderId="21" xfId="6" applyNumberFormat="1" applyFont="1" applyFill="1" applyBorder="1" applyAlignment="1" applyProtection="1">
      <alignment vertical="center" shrinkToFit="1"/>
      <protection locked="0"/>
    </xf>
    <xf numFmtId="176" fontId="13" fillId="0" borderId="26" xfId="5" applyNumberFormat="1" applyFont="1" applyBorder="1" applyAlignment="1" applyProtection="1">
      <alignment horizontal="left" vertical="center" shrinkToFit="1"/>
      <protection locked="0"/>
    </xf>
    <xf numFmtId="176" fontId="13" fillId="0" borderId="18" xfId="5" applyNumberFormat="1" applyFont="1" applyBorder="1" applyAlignment="1" applyProtection="1">
      <alignment horizontal="left" vertical="center" shrinkToFit="1"/>
      <protection locked="0"/>
    </xf>
    <xf numFmtId="176" fontId="13" fillId="0" borderId="15" xfId="3" applyNumberFormat="1" applyFont="1" applyBorder="1" applyAlignment="1" applyProtection="1">
      <alignment horizontal="left" shrinkToFit="1"/>
      <protection locked="0"/>
    </xf>
    <xf numFmtId="176" fontId="13" fillId="0" borderId="17" xfId="3" applyNumberFormat="1" applyFont="1" applyBorder="1" applyAlignment="1" applyProtection="1">
      <alignment horizontal="left" shrinkToFit="1"/>
      <protection locked="0"/>
    </xf>
    <xf numFmtId="176" fontId="19" fillId="2" borderId="15" xfId="7" applyNumberFormat="1" applyFont="1" applyFill="1" applyBorder="1" applyAlignment="1" applyProtection="1">
      <alignment vertical="center" shrinkToFit="1"/>
      <protection locked="0"/>
    </xf>
    <xf numFmtId="176" fontId="13" fillId="0" borderId="21" xfId="3" applyNumberFormat="1" applyFont="1" applyBorder="1" applyAlignment="1" applyProtection="1">
      <alignment horizontal="left" shrinkToFit="1"/>
      <protection locked="0"/>
    </xf>
    <xf numFmtId="176" fontId="13" fillId="0" borderId="17" xfId="3" applyNumberFormat="1" applyFont="1" applyBorder="1" applyAlignment="1" applyProtection="1">
      <alignment horizontal="left" vertical="center" shrinkToFit="1"/>
      <protection locked="0"/>
    </xf>
    <xf numFmtId="176" fontId="13" fillId="0" borderId="28" xfId="5" applyNumberFormat="1" applyFont="1" applyBorder="1" applyAlignment="1" applyProtection="1">
      <alignment horizontal="left" vertical="center" shrinkToFit="1"/>
      <protection locked="0"/>
    </xf>
    <xf numFmtId="176" fontId="13" fillId="0" borderId="29" xfId="3" applyNumberFormat="1" applyFont="1" applyBorder="1" applyAlignment="1" applyProtection="1">
      <alignment horizontal="left" shrinkToFit="1"/>
      <protection locked="0"/>
    </xf>
    <xf numFmtId="176" fontId="13" fillId="0" borderId="30" xfId="5" applyNumberFormat="1" applyFont="1" applyBorder="1" applyAlignment="1" applyProtection="1">
      <alignment horizontal="left" vertical="center" shrinkToFit="1"/>
      <protection locked="0"/>
    </xf>
    <xf numFmtId="176" fontId="19" fillId="2" borderId="31" xfId="6" applyNumberFormat="1" applyFont="1" applyFill="1" applyBorder="1" applyAlignment="1" applyProtection="1">
      <alignment horizontal="right" vertical="center" shrinkToFit="1"/>
      <protection locked="0"/>
    </xf>
    <xf numFmtId="176" fontId="13" fillId="0" borderId="32" xfId="5" applyNumberFormat="1" applyFont="1" applyBorder="1" applyAlignment="1" applyProtection="1">
      <alignment horizontal="left" vertical="center"/>
      <protection locked="0"/>
    </xf>
    <xf numFmtId="176" fontId="13" fillId="0" borderId="33" xfId="5" applyNumberFormat="1" applyFont="1" applyBorder="1" applyAlignment="1" applyProtection="1">
      <alignment horizontal="left" vertical="center"/>
      <protection locked="0"/>
    </xf>
    <xf numFmtId="176" fontId="13" fillId="0" borderId="33" xfId="5" applyNumberFormat="1" applyFont="1" applyBorder="1" applyAlignment="1" applyProtection="1">
      <alignment vertical="center" shrinkToFit="1"/>
      <protection locked="0"/>
    </xf>
    <xf numFmtId="176" fontId="13" fillId="0" borderId="34" xfId="5" applyNumberFormat="1" applyFont="1" applyBorder="1" applyAlignment="1" applyProtection="1">
      <alignment vertical="center" shrinkToFit="1"/>
      <protection locked="0"/>
    </xf>
    <xf numFmtId="176" fontId="13" fillId="0" borderId="54" xfId="5" applyNumberFormat="1" applyFont="1" applyBorder="1" applyAlignment="1" applyProtection="1">
      <alignment vertical="center" shrinkToFit="1"/>
      <protection locked="0"/>
    </xf>
    <xf numFmtId="176" fontId="13" fillId="0" borderId="36" xfId="5" applyNumberFormat="1" applyFont="1" applyBorder="1" applyAlignment="1" applyProtection="1">
      <alignment horizontal="left" vertical="center"/>
      <protection locked="0"/>
    </xf>
    <xf numFmtId="176" fontId="13" fillId="0" borderId="0" xfId="5" applyNumberFormat="1" applyFont="1" applyBorder="1" applyAlignment="1" applyProtection="1">
      <alignment horizontal="left" vertical="center"/>
      <protection locked="0"/>
    </xf>
    <xf numFmtId="176" fontId="13" fillId="0" borderId="0" xfId="5" applyNumberFormat="1" applyFont="1" applyBorder="1" applyAlignment="1" applyProtection="1">
      <alignment vertical="center" shrinkToFit="1"/>
      <protection locked="0"/>
    </xf>
    <xf numFmtId="176" fontId="13" fillId="0" borderId="37" xfId="5" applyNumberFormat="1" applyFont="1" applyBorder="1" applyAlignment="1" applyProtection="1">
      <alignment vertical="center" shrinkToFit="1"/>
      <protection locked="0"/>
    </xf>
    <xf numFmtId="176" fontId="13" fillId="0" borderId="19" xfId="5" applyNumberFormat="1" applyFont="1" applyBorder="1" applyAlignment="1">
      <alignment horizontal="left" vertical="center"/>
    </xf>
    <xf numFmtId="176" fontId="13" fillId="0" borderId="21" xfId="3" applyNumberFormat="1" applyFont="1" applyBorder="1" applyAlignment="1">
      <alignment vertical="center" shrinkToFit="1"/>
    </xf>
    <xf numFmtId="176" fontId="13" fillId="0" borderId="0" xfId="3" applyNumberFormat="1" applyFont="1" applyBorder="1" applyAlignment="1" applyProtection="1">
      <alignment horizontal="left" vertical="center"/>
      <protection locked="0"/>
    </xf>
    <xf numFmtId="176" fontId="13" fillId="0" borderId="0" xfId="3" applyNumberFormat="1" applyFont="1" applyBorder="1" applyAlignment="1" applyProtection="1">
      <alignment horizontal="left" vertical="center" shrinkToFit="1"/>
      <protection locked="0"/>
    </xf>
    <xf numFmtId="176" fontId="7" fillId="0" borderId="36" xfId="3" applyNumberFormat="1" applyFont="1" applyBorder="1" applyAlignment="1" applyProtection="1">
      <alignment horizontal="left" vertical="center"/>
      <protection locked="0"/>
    </xf>
    <xf numFmtId="176" fontId="7" fillId="0" borderId="0" xfId="3" applyNumberFormat="1" applyFont="1" applyBorder="1" applyAlignment="1" applyProtection="1">
      <alignment horizontal="left" vertical="center"/>
      <protection locked="0"/>
    </xf>
    <xf numFmtId="176" fontId="10" fillId="0" borderId="0" xfId="3" applyNumberFormat="1" applyFont="1" applyBorder="1" applyProtection="1">
      <alignment vertical="center"/>
      <protection locked="0"/>
    </xf>
    <xf numFmtId="176" fontId="7" fillId="0" borderId="37" xfId="3" applyNumberFormat="1" applyFont="1" applyBorder="1" applyProtection="1">
      <alignment vertical="center"/>
      <protection locked="0"/>
    </xf>
    <xf numFmtId="176" fontId="18" fillId="2" borderId="17" xfId="5" applyNumberFormat="1" applyFont="1" applyFill="1" applyBorder="1" applyAlignment="1">
      <alignment horizontal="left" vertical="center"/>
    </xf>
    <xf numFmtId="176" fontId="13" fillId="2" borderId="15" xfId="7" applyNumberFormat="1" applyFont="1" applyFill="1" applyBorder="1" applyAlignment="1" applyProtection="1">
      <alignment vertical="center" shrinkToFit="1"/>
      <protection locked="0"/>
    </xf>
    <xf numFmtId="176" fontId="18" fillId="2" borderId="17" xfId="3" applyNumberFormat="1" applyFont="1" applyFill="1" applyBorder="1" applyAlignment="1">
      <alignment horizontal="left" vertical="center" shrinkToFit="1"/>
    </xf>
    <xf numFmtId="176" fontId="18" fillId="2" borderId="17" xfId="5" applyNumberFormat="1" applyFont="1" applyFill="1" applyBorder="1" applyAlignment="1">
      <alignment horizontal="left" vertical="center" shrinkToFit="1"/>
    </xf>
    <xf numFmtId="176" fontId="7" fillId="0" borderId="42" xfId="3" applyNumberFormat="1" applyFont="1" applyBorder="1" applyAlignment="1" applyProtection="1">
      <alignment horizontal="left" vertical="center"/>
      <protection locked="0"/>
    </xf>
    <xf numFmtId="176" fontId="7" fillId="0" borderId="43" xfId="3" applyNumberFormat="1" applyFont="1" applyBorder="1" applyAlignment="1" applyProtection="1">
      <alignment horizontal="left" vertical="center"/>
      <protection locked="0"/>
    </xf>
    <xf numFmtId="176" fontId="10" fillId="0" borderId="43" xfId="3" applyNumberFormat="1" applyFont="1" applyBorder="1" applyProtection="1">
      <alignment vertical="center"/>
      <protection locked="0"/>
    </xf>
    <xf numFmtId="176" fontId="7" fillId="0" borderId="44" xfId="3" applyNumberFormat="1" applyFont="1" applyBorder="1" applyProtection="1">
      <alignment vertical="center"/>
      <protection locked="0"/>
    </xf>
    <xf numFmtId="176" fontId="13" fillId="2" borderId="46" xfId="7" applyNumberFormat="1" applyFont="1" applyFill="1" applyBorder="1" applyAlignment="1" applyProtection="1">
      <alignment vertical="center" shrinkToFit="1"/>
      <protection locked="0"/>
    </xf>
    <xf numFmtId="177" fontId="13" fillId="0" borderId="59" xfId="5" applyNumberFormat="1" applyFont="1" applyFill="1" applyBorder="1" applyAlignment="1" applyProtection="1">
      <alignment horizontal="right" vertical="center" shrinkToFit="1"/>
      <protection locked="0"/>
    </xf>
    <xf numFmtId="176" fontId="7" fillId="0" borderId="0" xfId="3" applyNumberFormat="1" applyFont="1" applyAlignment="1" applyProtection="1">
      <alignment horizontal="left" vertical="center"/>
      <protection locked="0"/>
    </xf>
    <xf numFmtId="176" fontId="10" fillId="0" borderId="0" xfId="3" applyNumberFormat="1" applyFont="1" applyProtection="1">
      <alignment vertical="center"/>
      <protection locked="0"/>
    </xf>
    <xf numFmtId="176" fontId="7" fillId="0" borderId="0" xfId="3" applyNumberFormat="1" applyFont="1" applyAlignment="1" applyProtection="1">
      <alignment vertical="center"/>
      <protection locked="0"/>
    </xf>
    <xf numFmtId="176" fontId="7" fillId="0" borderId="0" xfId="3" applyNumberFormat="1" applyFont="1" applyFill="1" applyProtection="1">
      <alignment vertical="center"/>
      <protection locked="0"/>
    </xf>
  </cellXfs>
  <cellStyles count="9">
    <cellStyle name="쉼표 [0]" xfId="1" builtinId="6"/>
    <cellStyle name="쉼표 [0] 2" xfId="7"/>
    <cellStyle name="표준" xfId="0" builtinId="0"/>
    <cellStyle name="표준 2" xfId="6"/>
    <cellStyle name="표준 28" xfId="4"/>
    <cellStyle name="표준 29 2" xfId="3"/>
    <cellStyle name="표준_2005년이사회결의 추경(지역)_금오결산승인" xfId="2"/>
    <cellStyle name="표준_2006년 추경(1)" xfId="8"/>
    <cellStyle name="표준_2006년도 복지회관예산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view="pageBreakPreview" zoomScale="106" zoomScaleNormal="115" zoomScaleSheetLayoutView="106" workbookViewId="0">
      <selection activeCell="N14" sqref="N14"/>
    </sheetView>
  </sheetViews>
  <sheetFormatPr defaultColWidth="9" defaultRowHeight="15" customHeight="1" x14ac:dyDescent="0.3"/>
  <cols>
    <col min="1" max="2" width="2.625" style="131" customWidth="1"/>
    <col min="3" max="3" width="8.625" style="131" customWidth="1"/>
    <col min="4" max="4" width="8.625" style="132" customWidth="1"/>
    <col min="5" max="5" width="8.875" style="132" customWidth="1"/>
    <col min="6" max="6" width="8.625" style="3" customWidth="1"/>
    <col min="7" max="8" width="2.625" style="133" customWidth="1"/>
    <col min="9" max="9" width="8.625" style="133" customWidth="1"/>
    <col min="10" max="10" width="8.625" style="3" customWidth="1"/>
    <col min="11" max="11" width="8.875" style="3" customWidth="1"/>
    <col min="12" max="12" width="8.625" style="3" customWidth="1"/>
    <col min="13" max="16384" width="9" style="3"/>
  </cols>
  <sheetData>
    <row r="1" spans="1:12" ht="52.9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3.9" customHeigh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s="7" customFormat="1" ht="15" customHeight="1" x14ac:dyDescent="0.3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s="9" customFormat="1" ht="15" customHeight="1" thickBot="1" x14ac:dyDescent="0.35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17" customFormat="1" ht="42.75" x14ac:dyDescent="0.3">
      <c r="A5" s="10" t="s">
        <v>3</v>
      </c>
      <c r="B5" s="11" t="s">
        <v>4</v>
      </c>
      <c r="C5" s="12" t="s">
        <v>5</v>
      </c>
      <c r="D5" s="13" t="s">
        <v>6</v>
      </c>
      <c r="E5" s="13" t="s">
        <v>7</v>
      </c>
      <c r="F5" s="14" t="s">
        <v>8</v>
      </c>
      <c r="G5" s="15" t="s">
        <v>3</v>
      </c>
      <c r="H5" s="11" t="s">
        <v>4</v>
      </c>
      <c r="I5" s="12" t="s">
        <v>5</v>
      </c>
      <c r="J5" s="13" t="s">
        <v>9</v>
      </c>
      <c r="K5" s="13" t="s">
        <v>10</v>
      </c>
      <c r="L5" s="16" t="s">
        <v>8</v>
      </c>
    </row>
    <row r="6" spans="1:12" s="26" customFormat="1" ht="15.75" x14ac:dyDescent="0.3">
      <c r="A6" s="18" t="s">
        <v>11</v>
      </c>
      <c r="B6" s="19"/>
      <c r="C6" s="20"/>
      <c r="D6" s="21">
        <f>SUM(D7,D13,D17,D20)</f>
        <v>135675000</v>
      </c>
      <c r="E6" s="21">
        <f>SUM(E7,E13,E17,E20)</f>
        <v>135675000</v>
      </c>
      <c r="F6" s="22">
        <f>E6-D6</f>
        <v>0</v>
      </c>
      <c r="G6" s="23" t="s">
        <v>11</v>
      </c>
      <c r="H6" s="24"/>
      <c r="I6" s="25"/>
      <c r="J6" s="21">
        <f>SUM(J7,J24,J29,J42,J45)</f>
        <v>135675000</v>
      </c>
      <c r="K6" s="21">
        <f>SUM(K7,K24,K29,K42,K45)</f>
        <v>135675000</v>
      </c>
      <c r="L6" s="22">
        <f>K6-J6</f>
        <v>0</v>
      </c>
    </row>
    <row r="7" spans="1:12" s="26" customFormat="1" ht="15.95" customHeight="1" x14ac:dyDescent="0.3">
      <c r="A7" s="27" t="s">
        <v>12</v>
      </c>
      <c r="B7" s="28"/>
      <c r="C7" s="29"/>
      <c r="D7" s="30">
        <f>D8</f>
        <v>121000000</v>
      </c>
      <c r="E7" s="30">
        <f>E8</f>
        <v>121000000</v>
      </c>
      <c r="F7" s="22">
        <f t="shared" ref="F7:F23" si="0">E7-D7</f>
        <v>0</v>
      </c>
      <c r="G7" s="31" t="s">
        <v>13</v>
      </c>
      <c r="H7" s="32"/>
      <c r="I7" s="33"/>
      <c r="J7" s="30">
        <f>SUM(J8,J14,J17)</f>
        <v>86518300</v>
      </c>
      <c r="K7" s="30">
        <f>SUM(K8,K14,K17)</f>
        <v>86518300</v>
      </c>
      <c r="L7" s="22">
        <f>K7-J7</f>
        <v>0</v>
      </c>
    </row>
    <row r="8" spans="1:12" s="26" customFormat="1" ht="15.95" customHeight="1" x14ac:dyDescent="0.3">
      <c r="A8" s="34"/>
      <c r="B8" s="35" t="s">
        <v>12</v>
      </c>
      <c r="C8" s="36"/>
      <c r="D8" s="37">
        <f>SUM(D9:D12)</f>
        <v>121000000</v>
      </c>
      <c r="E8" s="37">
        <f>SUM(E9:E12)</f>
        <v>121000000</v>
      </c>
      <c r="F8" s="22">
        <f t="shared" si="0"/>
        <v>0</v>
      </c>
      <c r="G8" s="38"/>
      <c r="H8" s="32" t="s">
        <v>14</v>
      </c>
      <c r="I8" s="33"/>
      <c r="J8" s="30">
        <f>SUM(J9:J13)</f>
        <v>69904000</v>
      </c>
      <c r="K8" s="30">
        <v>69522900</v>
      </c>
      <c r="L8" s="39">
        <f t="shared" ref="L8:L47" si="1">K8-J8</f>
        <v>-381100</v>
      </c>
    </row>
    <row r="9" spans="1:12" s="26" customFormat="1" ht="15.95" customHeight="1" x14ac:dyDescent="0.3">
      <c r="A9" s="40"/>
      <c r="B9" s="41"/>
      <c r="C9" s="42" t="s">
        <v>15</v>
      </c>
      <c r="D9" s="43">
        <v>115000000</v>
      </c>
      <c r="E9" s="43">
        <v>115000000</v>
      </c>
      <c r="F9" s="22">
        <f t="shared" si="0"/>
        <v>0</v>
      </c>
      <c r="G9" s="44"/>
      <c r="H9" s="45"/>
      <c r="I9" s="42" t="s">
        <v>16</v>
      </c>
      <c r="J9" s="46">
        <v>51241000</v>
      </c>
      <c r="K9" s="46">
        <v>50950000</v>
      </c>
      <c r="L9" s="39">
        <f t="shared" si="1"/>
        <v>-291000</v>
      </c>
    </row>
    <row r="10" spans="1:12" s="26" customFormat="1" ht="15.95" customHeight="1" x14ac:dyDescent="0.3">
      <c r="A10" s="40"/>
      <c r="B10" s="47"/>
      <c r="C10" s="42" t="s">
        <v>17</v>
      </c>
      <c r="D10" s="48">
        <v>0</v>
      </c>
      <c r="E10" s="48">
        <v>0</v>
      </c>
      <c r="F10" s="22">
        <f t="shared" si="0"/>
        <v>0</v>
      </c>
      <c r="G10" s="44"/>
      <c r="H10" s="49"/>
      <c r="I10" s="42" t="s">
        <v>18</v>
      </c>
      <c r="J10" s="46">
        <v>8216000</v>
      </c>
      <c r="K10" s="46">
        <v>8154900</v>
      </c>
      <c r="L10" s="39">
        <f t="shared" si="1"/>
        <v>-61100</v>
      </c>
    </row>
    <row r="11" spans="1:12" s="26" customFormat="1" ht="15.95" customHeight="1" x14ac:dyDescent="0.3">
      <c r="A11" s="40"/>
      <c r="B11" s="47"/>
      <c r="C11" s="42" t="s">
        <v>19</v>
      </c>
      <c r="D11" s="48">
        <v>0</v>
      </c>
      <c r="E11" s="48">
        <v>0</v>
      </c>
      <c r="F11" s="22">
        <f t="shared" si="0"/>
        <v>0</v>
      </c>
      <c r="G11" s="44"/>
      <c r="H11" s="49"/>
      <c r="I11" s="42" t="s">
        <v>20</v>
      </c>
      <c r="J11" s="46">
        <v>4953000</v>
      </c>
      <c r="K11" s="46">
        <v>4924000</v>
      </c>
      <c r="L11" s="39">
        <f t="shared" si="1"/>
        <v>-29000</v>
      </c>
    </row>
    <row r="12" spans="1:12" s="26" customFormat="1" ht="15.95" customHeight="1" x14ac:dyDescent="0.3">
      <c r="A12" s="50"/>
      <c r="B12" s="21"/>
      <c r="C12" s="33" t="s">
        <v>21</v>
      </c>
      <c r="D12" s="48">
        <v>6000000</v>
      </c>
      <c r="E12" s="48">
        <v>6000000</v>
      </c>
      <c r="F12" s="22">
        <f t="shared" si="0"/>
        <v>0</v>
      </c>
      <c r="G12" s="44"/>
      <c r="H12" s="49"/>
      <c r="I12" s="51" t="s">
        <v>22</v>
      </c>
      <c r="J12" s="52">
        <v>5494000</v>
      </c>
      <c r="K12" s="52">
        <v>5494000</v>
      </c>
      <c r="L12" s="22">
        <f t="shared" si="1"/>
        <v>0</v>
      </c>
    </row>
    <row r="13" spans="1:12" s="26" customFormat="1" ht="15.95" customHeight="1" x14ac:dyDescent="0.3">
      <c r="A13" s="53" t="s">
        <v>23</v>
      </c>
      <c r="B13" s="54"/>
      <c r="C13" s="55"/>
      <c r="D13" s="30">
        <f>D14</f>
        <v>13979700</v>
      </c>
      <c r="E13" s="30">
        <f>E14</f>
        <v>13979700</v>
      </c>
      <c r="F13" s="22">
        <f t="shared" si="0"/>
        <v>0</v>
      </c>
      <c r="G13" s="44"/>
      <c r="H13" s="49"/>
      <c r="I13" s="42" t="s">
        <v>24</v>
      </c>
      <c r="J13" s="56">
        <v>0</v>
      </c>
      <c r="K13" s="56">
        <v>0</v>
      </c>
      <c r="L13" s="22">
        <f t="shared" si="1"/>
        <v>0</v>
      </c>
    </row>
    <row r="14" spans="1:12" s="26" customFormat="1" ht="15.95" customHeight="1" x14ac:dyDescent="0.3">
      <c r="A14" s="57"/>
      <c r="B14" s="58" t="s">
        <v>23</v>
      </c>
      <c r="C14" s="59"/>
      <c r="D14" s="37">
        <f>SUM(D15:D16)</f>
        <v>13979700</v>
      </c>
      <c r="E14" s="37">
        <f>SUM(E15:E16)</f>
        <v>13979700</v>
      </c>
      <c r="F14" s="22">
        <f t="shared" si="0"/>
        <v>0</v>
      </c>
      <c r="G14" s="44"/>
      <c r="H14" s="60" t="s">
        <v>25</v>
      </c>
      <c r="I14" s="61"/>
      <c r="J14" s="62">
        <f>SUM(J15:J16)</f>
        <v>2050000</v>
      </c>
      <c r="K14" s="62">
        <v>1590100</v>
      </c>
      <c r="L14" s="39">
        <f t="shared" si="1"/>
        <v>-459900</v>
      </c>
    </row>
    <row r="15" spans="1:12" s="26" customFormat="1" ht="15.95" customHeight="1" x14ac:dyDescent="0.3">
      <c r="A15" s="40"/>
      <c r="B15" s="63"/>
      <c r="C15" s="64" t="s">
        <v>26</v>
      </c>
      <c r="D15" s="30">
        <v>13479700</v>
      </c>
      <c r="E15" s="30">
        <v>13479700</v>
      </c>
      <c r="F15" s="22">
        <f t="shared" si="0"/>
        <v>0</v>
      </c>
      <c r="G15" s="44"/>
      <c r="H15" s="49"/>
      <c r="I15" s="42" t="s">
        <v>27</v>
      </c>
      <c r="J15" s="56">
        <v>1200000</v>
      </c>
      <c r="K15" s="56">
        <v>740100</v>
      </c>
      <c r="L15" s="39">
        <f t="shared" si="1"/>
        <v>-459900</v>
      </c>
    </row>
    <row r="16" spans="1:12" s="26" customFormat="1" ht="15.95" customHeight="1" x14ac:dyDescent="0.3">
      <c r="A16" s="50"/>
      <c r="B16" s="65"/>
      <c r="C16" s="42" t="s">
        <v>28</v>
      </c>
      <c r="D16" s="48">
        <v>500000</v>
      </c>
      <c r="E16" s="48">
        <v>500000</v>
      </c>
      <c r="F16" s="22">
        <f t="shared" si="0"/>
        <v>0</v>
      </c>
      <c r="G16" s="66"/>
      <c r="H16" s="49"/>
      <c r="I16" s="67" t="s">
        <v>29</v>
      </c>
      <c r="J16" s="56">
        <v>850000</v>
      </c>
      <c r="K16" s="56">
        <v>850000</v>
      </c>
      <c r="L16" s="22">
        <f>K16-J16</f>
        <v>0</v>
      </c>
    </row>
    <row r="17" spans="1:12" s="26" customFormat="1" ht="15.95" customHeight="1" x14ac:dyDescent="0.3">
      <c r="A17" s="68" t="s">
        <v>30</v>
      </c>
      <c r="B17" s="69"/>
      <c r="C17" s="70"/>
      <c r="D17" s="30">
        <f>D18</f>
        <v>251164</v>
      </c>
      <c r="E17" s="30">
        <f>E18</f>
        <v>251164</v>
      </c>
      <c r="F17" s="22">
        <f t="shared" si="0"/>
        <v>0</v>
      </c>
      <c r="G17" s="66"/>
      <c r="H17" s="32" t="s">
        <v>31</v>
      </c>
      <c r="I17" s="71"/>
      <c r="J17" s="30">
        <f>SUM(J18:J23)</f>
        <v>14564300</v>
      </c>
      <c r="K17" s="30">
        <v>15405300</v>
      </c>
      <c r="L17" s="39">
        <f t="shared" si="1"/>
        <v>841000</v>
      </c>
    </row>
    <row r="18" spans="1:12" s="26" customFormat="1" ht="15.95" customHeight="1" x14ac:dyDescent="0.3">
      <c r="A18" s="34"/>
      <c r="B18" s="69" t="s">
        <v>30</v>
      </c>
      <c r="C18" s="70"/>
      <c r="D18" s="30">
        <f>SUM(D19)</f>
        <v>251164</v>
      </c>
      <c r="E18" s="30">
        <f>SUM(E19)</f>
        <v>251164</v>
      </c>
      <c r="F18" s="22">
        <f t="shared" si="0"/>
        <v>0</v>
      </c>
      <c r="G18" s="66"/>
      <c r="H18" s="45"/>
      <c r="I18" s="42" t="s">
        <v>32</v>
      </c>
      <c r="J18" s="46">
        <v>3602000</v>
      </c>
      <c r="K18" s="46">
        <v>4677000</v>
      </c>
      <c r="L18" s="39">
        <f t="shared" si="1"/>
        <v>1075000</v>
      </c>
    </row>
    <row r="19" spans="1:12" s="26" customFormat="1" ht="15.95" customHeight="1" x14ac:dyDescent="0.3">
      <c r="A19" s="72"/>
      <c r="B19" s="73"/>
      <c r="C19" s="42" t="s">
        <v>30</v>
      </c>
      <c r="D19" s="48">
        <v>251164</v>
      </c>
      <c r="E19" s="48">
        <v>251164</v>
      </c>
      <c r="F19" s="22">
        <f t="shared" si="0"/>
        <v>0</v>
      </c>
      <c r="G19" s="66"/>
      <c r="H19" s="49"/>
      <c r="I19" s="42" t="s">
        <v>33</v>
      </c>
      <c r="J19" s="46">
        <v>3600000</v>
      </c>
      <c r="K19" s="46">
        <v>4200000</v>
      </c>
      <c r="L19" s="39">
        <f t="shared" si="1"/>
        <v>600000</v>
      </c>
    </row>
    <row r="20" spans="1:12" s="26" customFormat="1" ht="15.95" customHeight="1" x14ac:dyDescent="0.3">
      <c r="A20" s="68" t="s">
        <v>34</v>
      </c>
      <c r="B20" s="69"/>
      <c r="C20" s="70"/>
      <c r="D20" s="30">
        <f>D21</f>
        <v>444136</v>
      </c>
      <c r="E20" s="30">
        <f>E21</f>
        <v>444136</v>
      </c>
      <c r="F20" s="22">
        <f t="shared" si="0"/>
        <v>0</v>
      </c>
      <c r="G20" s="66"/>
      <c r="H20" s="74"/>
      <c r="I20" s="42" t="s">
        <v>35</v>
      </c>
      <c r="J20" s="46">
        <v>2460000</v>
      </c>
      <c r="K20" s="46">
        <v>2160000</v>
      </c>
      <c r="L20" s="39">
        <f t="shared" si="1"/>
        <v>-300000</v>
      </c>
    </row>
    <row r="21" spans="1:12" s="26" customFormat="1" ht="15.95" customHeight="1" x14ac:dyDescent="0.35">
      <c r="A21" s="34"/>
      <c r="B21" s="75" t="s">
        <v>34</v>
      </c>
      <c r="C21" s="76"/>
      <c r="D21" s="37">
        <f>SUM(D22:D23)</f>
        <v>444136</v>
      </c>
      <c r="E21" s="37">
        <f>SUM(E22:E23)</f>
        <v>444136</v>
      </c>
      <c r="F21" s="22">
        <f t="shared" si="0"/>
        <v>0</v>
      </c>
      <c r="G21" s="66"/>
      <c r="H21" s="49"/>
      <c r="I21" s="42" t="s">
        <v>36</v>
      </c>
      <c r="J21" s="56">
        <v>200000</v>
      </c>
      <c r="K21" s="56">
        <v>0</v>
      </c>
      <c r="L21" s="39">
        <f t="shared" si="1"/>
        <v>-200000</v>
      </c>
    </row>
    <row r="22" spans="1:12" s="26" customFormat="1" ht="15.95" customHeight="1" x14ac:dyDescent="0.35">
      <c r="A22" s="72"/>
      <c r="B22" s="77"/>
      <c r="C22" s="78" t="s">
        <v>37</v>
      </c>
      <c r="D22" s="48">
        <v>300047</v>
      </c>
      <c r="E22" s="48">
        <v>300047</v>
      </c>
      <c r="F22" s="22">
        <f t="shared" si="0"/>
        <v>0</v>
      </c>
      <c r="G22" s="66"/>
      <c r="H22" s="49"/>
      <c r="I22" s="42" t="s">
        <v>38</v>
      </c>
      <c r="J22" s="46">
        <v>3278300</v>
      </c>
      <c r="K22" s="46">
        <v>3135300</v>
      </c>
      <c r="L22" s="39">
        <f t="shared" si="1"/>
        <v>-143000</v>
      </c>
    </row>
    <row r="23" spans="1:12" s="26" customFormat="1" ht="15.95" customHeight="1" x14ac:dyDescent="0.35">
      <c r="A23" s="79"/>
      <c r="B23" s="80"/>
      <c r="C23" s="81" t="s">
        <v>39</v>
      </c>
      <c r="D23" s="82">
        <v>144089</v>
      </c>
      <c r="E23" s="82">
        <v>144089</v>
      </c>
      <c r="F23" s="22">
        <f t="shared" si="0"/>
        <v>0</v>
      </c>
      <c r="G23" s="66"/>
      <c r="H23" s="49"/>
      <c r="I23" s="42" t="s">
        <v>40</v>
      </c>
      <c r="J23" s="46">
        <v>1424000</v>
      </c>
      <c r="K23" s="46">
        <v>1233000</v>
      </c>
      <c r="L23" s="39">
        <f t="shared" si="1"/>
        <v>-191000</v>
      </c>
    </row>
    <row r="24" spans="1:12" s="26" customFormat="1" ht="15.95" customHeight="1" x14ac:dyDescent="0.3">
      <c r="A24" s="83" t="s">
        <v>41</v>
      </c>
      <c r="B24" s="84"/>
      <c r="C24" s="84"/>
      <c r="D24" s="85"/>
      <c r="E24" s="85"/>
      <c r="F24" s="86"/>
      <c r="G24" s="87" t="s">
        <v>42</v>
      </c>
      <c r="H24" s="88"/>
      <c r="I24" s="89"/>
      <c r="J24" s="62">
        <f>J25</f>
        <v>13293400</v>
      </c>
      <c r="K24" s="62">
        <v>13293400</v>
      </c>
      <c r="L24" s="22">
        <f t="shared" si="1"/>
        <v>0</v>
      </c>
    </row>
    <row r="25" spans="1:12" s="26" customFormat="1" ht="15.95" customHeight="1" x14ac:dyDescent="0.3">
      <c r="A25" s="90"/>
      <c r="B25" s="91"/>
      <c r="C25" s="91"/>
      <c r="D25" s="92"/>
      <c r="E25" s="92"/>
      <c r="F25" s="93"/>
      <c r="G25" s="66"/>
      <c r="H25" s="94" t="s">
        <v>43</v>
      </c>
      <c r="I25" s="95"/>
      <c r="J25" s="62">
        <f>SUM(J26:J28)</f>
        <v>13293400</v>
      </c>
      <c r="K25" s="62">
        <f>SUM(K26:K28)</f>
        <v>13293400</v>
      </c>
      <c r="L25" s="22">
        <f t="shared" si="1"/>
        <v>0</v>
      </c>
    </row>
    <row r="26" spans="1:12" s="26" customFormat="1" ht="15.95" customHeight="1" x14ac:dyDescent="0.3">
      <c r="A26" s="90"/>
      <c r="B26" s="91"/>
      <c r="C26" s="91"/>
      <c r="D26" s="92"/>
      <c r="E26" s="92"/>
      <c r="F26" s="93"/>
      <c r="G26" s="66"/>
      <c r="H26" s="96"/>
      <c r="I26" s="97" t="s">
        <v>43</v>
      </c>
      <c r="J26" s="56">
        <v>0</v>
      </c>
      <c r="K26" s="56">
        <v>0</v>
      </c>
      <c r="L26" s="22">
        <f t="shared" si="1"/>
        <v>0</v>
      </c>
    </row>
    <row r="27" spans="1:12" s="26" customFormat="1" ht="15.95" customHeight="1" x14ac:dyDescent="0.35">
      <c r="A27" s="90"/>
      <c r="B27" s="91"/>
      <c r="C27" s="91"/>
      <c r="D27" s="92"/>
      <c r="E27" s="92"/>
      <c r="F27" s="93"/>
      <c r="G27" s="98"/>
      <c r="H27" s="99"/>
      <c r="I27" s="100" t="s">
        <v>44</v>
      </c>
      <c r="J27" s="56">
        <v>13293400</v>
      </c>
      <c r="K27" s="56">
        <v>13293400</v>
      </c>
      <c r="L27" s="22">
        <f t="shared" si="1"/>
        <v>0</v>
      </c>
    </row>
    <row r="28" spans="1:12" s="26" customFormat="1" ht="15.95" customHeight="1" x14ac:dyDescent="0.35">
      <c r="A28" s="90"/>
      <c r="B28" s="91"/>
      <c r="C28" s="91"/>
      <c r="D28" s="92"/>
      <c r="E28" s="92"/>
      <c r="F28" s="93"/>
      <c r="G28" s="66"/>
      <c r="H28" s="99"/>
      <c r="I28" s="100" t="s">
        <v>45</v>
      </c>
      <c r="J28" s="56">
        <v>0</v>
      </c>
      <c r="K28" s="56">
        <v>0</v>
      </c>
      <c r="L28" s="22">
        <f t="shared" si="1"/>
        <v>0</v>
      </c>
    </row>
    <row r="29" spans="1:12" s="26" customFormat="1" ht="15.95" customHeight="1" x14ac:dyDescent="0.3">
      <c r="A29" s="90"/>
      <c r="B29" s="91"/>
      <c r="C29" s="91"/>
      <c r="D29" s="92"/>
      <c r="E29" s="92"/>
      <c r="F29" s="93"/>
      <c r="G29" s="101" t="s">
        <v>46</v>
      </c>
      <c r="H29" s="102"/>
      <c r="I29" s="95"/>
      <c r="J29" s="30">
        <f>SUM(J30,J34,J38,J40)</f>
        <v>35318000</v>
      </c>
      <c r="K29" s="30">
        <f>SUM(K30,K34,K38,K40)</f>
        <v>35318000</v>
      </c>
      <c r="L29" s="22">
        <f t="shared" si="1"/>
        <v>0</v>
      </c>
    </row>
    <row r="30" spans="1:12" s="26" customFormat="1" ht="15.95" customHeight="1" x14ac:dyDescent="0.3">
      <c r="A30" s="90"/>
      <c r="B30" s="91"/>
      <c r="C30" s="91"/>
      <c r="D30" s="92"/>
      <c r="E30" s="92"/>
      <c r="F30" s="93"/>
      <c r="G30" s="66"/>
      <c r="H30" s="94" t="s">
        <v>46</v>
      </c>
      <c r="I30" s="95"/>
      <c r="J30" s="30">
        <f>SUM(J31:J33)</f>
        <v>23645000</v>
      </c>
      <c r="K30" s="30">
        <f>SUM(K31:K33)</f>
        <v>23645000</v>
      </c>
      <c r="L30" s="22">
        <f t="shared" si="1"/>
        <v>0</v>
      </c>
    </row>
    <row r="31" spans="1:12" s="26" customFormat="1" ht="15.95" customHeight="1" x14ac:dyDescent="0.3">
      <c r="A31" s="90"/>
      <c r="B31" s="91"/>
      <c r="C31" s="91"/>
      <c r="D31" s="92"/>
      <c r="E31" s="92"/>
      <c r="F31" s="93"/>
      <c r="G31" s="66"/>
      <c r="H31" s="103"/>
      <c r="I31" s="104" t="s">
        <v>47</v>
      </c>
      <c r="J31" s="30">
        <v>0</v>
      </c>
      <c r="K31" s="30">
        <v>0</v>
      </c>
      <c r="L31" s="22">
        <f t="shared" si="1"/>
        <v>0</v>
      </c>
    </row>
    <row r="32" spans="1:12" s="26" customFormat="1" ht="15.95" customHeight="1" x14ac:dyDescent="0.3">
      <c r="A32" s="90" t="s">
        <v>41</v>
      </c>
      <c r="B32" s="91"/>
      <c r="C32" s="91"/>
      <c r="D32" s="92"/>
      <c r="E32" s="92"/>
      <c r="F32" s="93"/>
      <c r="G32" s="98"/>
      <c r="H32" s="103"/>
      <c r="I32" s="100" t="s">
        <v>48</v>
      </c>
      <c r="J32" s="30">
        <v>17645000</v>
      </c>
      <c r="K32" s="30">
        <v>17645000</v>
      </c>
      <c r="L32" s="22">
        <f t="shared" si="1"/>
        <v>0</v>
      </c>
    </row>
    <row r="33" spans="1:12" s="26" customFormat="1" ht="15.75" customHeight="1" x14ac:dyDescent="0.3">
      <c r="A33" s="90"/>
      <c r="B33" s="91"/>
      <c r="C33" s="91"/>
      <c r="D33" s="92"/>
      <c r="E33" s="92"/>
      <c r="F33" s="93"/>
      <c r="G33" s="98" t="s">
        <v>41</v>
      </c>
      <c r="H33" s="103"/>
      <c r="I33" s="42" t="s">
        <v>49</v>
      </c>
      <c r="J33" s="43">
        <v>6000000</v>
      </c>
      <c r="K33" s="43">
        <v>6000000</v>
      </c>
      <c r="L33" s="22">
        <f t="shared" si="1"/>
        <v>0</v>
      </c>
    </row>
    <row r="34" spans="1:12" s="26" customFormat="1" ht="15.75" x14ac:dyDescent="0.3">
      <c r="A34" s="90"/>
      <c r="B34" s="105"/>
      <c r="C34" s="106"/>
      <c r="D34" s="92"/>
      <c r="E34" s="92"/>
      <c r="F34" s="93"/>
      <c r="G34" s="98"/>
      <c r="H34" s="32" t="s">
        <v>50</v>
      </c>
      <c r="I34" s="42"/>
      <c r="J34" s="43">
        <f>SUM(J35:J37)</f>
        <v>11473000</v>
      </c>
      <c r="K34" s="43">
        <f>SUM(K35:K37)</f>
        <v>11473000</v>
      </c>
      <c r="L34" s="22">
        <f t="shared" si="1"/>
        <v>0</v>
      </c>
    </row>
    <row r="35" spans="1:12" s="26" customFormat="1" ht="15.95" customHeight="1" x14ac:dyDescent="0.3">
      <c r="A35" s="90"/>
      <c r="B35" s="105"/>
      <c r="C35" s="106"/>
      <c r="D35" s="92"/>
      <c r="E35" s="92"/>
      <c r="F35" s="93"/>
      <c r="G35" s="98"/>
      <c r="H35" s="107"/>
      <c r="I35" s="108" t="s">
        <v>51</v>
      </c>
      <c r="J35" s="43">
        <v>6568000</v>
      </c>
      <c r="K35" s="43">
        <v>6711000</v>
      </c>
      <c r="L35" s="39">
        <f t="shared" si="1"/>
        <v>143000</v>
      </c>
    </row>
    <row r="36" spans="1:12" s="26" customFormat="1" ht="15" customHeight="1" x14ac:dyDescent="0.3">
      <c r="A36" s="109"/>
      <c r="B36" s="110"/>
      <c r="C36" s="110"/>
      <c r="D36" s="111"/>
      <c r="E36" s="111"/>
      <c r="F36" s="112"/>
      <c r="G36" s="98"/>
      <c r="H36" s="107"/>
      <c r="I36" s="42" t="s">
        <v>52</v>
      </c>
      <c r="J36" s="43">
        <v>3345000</v>
      </c>
      <c r="K36" s="43">
        <v>3202000</v>
      </c>
      <c r="L36" s="39">
        <f t="shared" si="1"/>
        <v>-143000</v>
      </c>
    </row>
    <row r="37" spans="1:12" s="26" customFormat="1" ht="15" customHeight="1" x14ac:dyDescent="0.3">
      <c r="A37" s="109"/>
      <c r="B37" s="110"/>
      <c r="C37" s="110"/>
      <c r="D37" s="111"/>
      <c r="E37" s="111"/>
      <c r="F37" s="112"/>
      <c r="G37" s="113"/>
      <c r="H37" s="114"/>
      <c r="I37" s="42" t="s">
        <v>53</v>
      </c>
      <c r="J37" s="43">
        <v>1560000</v>
      </c>
      <c r="K37" s="43">
        <v>1560000</v>
      </c>
      <c r="L37" s="22">
        <f t="shared" si="1"/>
        <v>0</v>
      </c>
    </row>
    <row r="38" spans="1:12" s="26" customFormat="1" ht="15.95" customHeight="1" x14ac:dyDescent="0.3">
      <c r="A38" s="109"/>
      <c r="B38" s="110"/>
      <c r="C38" s="110"/>
      <c r="D38" s="111"/>
      <c r="E38" s="111"/>
      <c r="F38" s="112"/>
      <c r="G38" s="113"/>
      <c r="H38" s="115" t="s">
        <v>54</v>
      </c>
      <c r="I38" s="42"/>
      <c r="J38" s="43">
        <f>J39</f>
        <v>200000</v>
      </c>
      <c r="K38" s="43">
        <f>K39</f>
        <v>200000</v>
      </c>
      <c r="L38" s="22">
        <f t="shared" si="1"/>
        <v>0</v>
      </c>
    </row>
    <row r="39" spans="1:12" s="26" customFormat="1" ht="15.95" customHeight="1" x14ac:dyDescent="0.3">
      <c r="A39" s="109"/>
      <c r="B39" s="110"/>
      <c r="C39" s="110"/>
      <c r="D39" s="111"/>
      <c r="E39" s="111"/>
      <c r="F39" s="112"/>
      <c r="G39" s="113"/>
      <c r="H39" s="115"/>
      <c r="I39" s="42" t="s">
        <v>55</v>
      </c>
      <c r="J39" s="43">
        <v>200000</v>
      </c>
      <c r="K39" s="43">
        <v>200000</v>
      </c>
      <c r="L39" s="22">
        <f t="shared" si="1"/>
        <v>0</v>
      </c>
    </row>
    <row r="40" spans="1:12" s="26" customFormat="1" ht="15.95" customHeight="1" x14ac:dyDescent="0.3">
      <c r="A40" s="109"/>
      <c r="B40" s="110"/>
      <c r="C40" s="110"/>
      <c r="D40" s="111"/>
      <c r="E40" s="111"/>
      <c r="F40" s="112"/>
      <c r="G40" s="113"/>
      <c r="H40" s="116" t="s">
        <v>56</v>
      </c>
      <c r="I40" s="42"/>
      <c r="J40" s="43">
        <f>J41</f>
        <v>0</v>
      </c>
      <c r="K40" s="43">
        <f>K41</f>
        <v>0</v>
      </c>
      <c r="L40" s="22">
        <f t="shared" si="1"/>
        <v>0</v>
      </c>
    </row>
    <row r="41" spans="1:12" s="26" customFormat="1" ht="15.95" customHeight="1" x14ac:dyDescent="0.3">
      <c r="A41" s="109"/>
      <c r="B41" s="110"/>
      <c r="C41" s="110"/>
      <c r="D41" s="111"/>
      <c r="E41" s="111"/>
      <c r="F41" s="112"/>
      <c r="G41" s="113"/>
      <c r="H41" s="117"/>
      <c r="I41" s="108" t="s">
        <v>56</v>
      </c>
      <c r="J41" s="43">
        <v>0</v>
      </c>
      <c r="K41" s="43">
        <v>0</v>
      </c>
      <c r="L41" s="22">
        <f t="shared" si="1"/>
        <v>0</v>
      </c>
    </row>
    <row r="42" spans="1:12" s="26" customFormat="1" ht="15.95" customHeight="1" x14ac:dyDescent="0.3">
      <c r="A42" s="109"/>
      <c r="B42" s="110"/>
      <c r="C42" s="110"/>
      <c r="D42" s="111"/>
      <c r="E42" s="111"/>
      <c r="F42" s="112"/>
      <c r="G42" s="101" t="s">
        <v>57</v>
      </c>
      <c r="H42" s="102"/>
      <c r="I42" s="95"/>
      <c r="J42" s="30">
        <f>J43</f>
        <v>495300</v>
      </c>
      <c r="K42" s="30">
        <f>K43</f>
        <v>495300</v>
      </c>
      <c r="L42" s="22">
        <f t="shared" si="1"/>
        <v>0</v>
      </c>
    </row>
    <row r="43" spans="1:12" s="26" customFormat="1" ht="15.95" customHeight="1" x14ac:dyDescent="0.3">
      <c r="A43" s="109"/>
      <c r="B43" s="110"/>
      <c r="C43" s="110"/>
      <c r="D43" s="111"/>
      <c r="E43" s="111"/>
      <c r="F43" s="112"/>
      <c r="G43" s="118"/>
      <c r="H43" s="94" t="s">
        <v>57</v>
      </c>
      <c r="I43" s="95"/>
      <c r="J43" s="30">
        <f>J44</f>
        <v>495300</v>
      </c>
      <c r="K43" s="30">
        <f>K44</f>
        <v>495300</v>
      </c>
      <c r="L43" s="22">
        <f t="shared" si="1"/>
        <v>0</v>
      </c>
    </row>
    <row r="44" spans="1:12" s="26" customFormat="1" ht="15.95" customHeight="1" x14ac:dyDescent="0.3">
      <c r="A44" s="109"/>
      <c r="B44" s="110"/>
      <c r="C44" s="110"/>
      <c r="D44" s="111"/>
      <c r="E44" s="111"/>
      <c r="F44" s="112"/>
      <c r="G44" s="119"/>
      <c r="H44" s="32"/>
      <c r="I44" s="42" t="s">
        <v>57</v>
      </c>
      <c r="J44" s="46">
        <v>495300</v>
      </c>
      <c r="K44" s="46">
        <v>495300</v>
      </c>
      <c r="L44" s="22">
        <f t="shared" si="1"/>
        <v>0</v>
      </c>
    </row>
    <row r="45" spans="1:12" s="26" customFormat="1" ht="15.95" customHeight="1" x14ac:dyDescent="0.3">
      <c r="A45" s="109"/>
      <c r="B45" s="110"/>
      <c r="C45" s="110"/>
      <c r="D45" s="111"/>
      <c r="E45" s="111"/>
      <c r="F45" s="112"/>
      <c r="G45" s="120" t="s">
        <v>58</v>
      </c>
      <c r="H45" s="121"/>
      <c r="I45" s="122"/>
      <c r="J45" s="30">
        <f>J46</f>
        <v>50000</v>
      </c>
      <c r="K45" s="30">
        <f>K46</f>
        <v>50000</v>
      </c>
      <c r="L45" s="22">
        <f t="shared" si="1"/>
        <v>0</v>
      </c>
    </row>
    <row r="46" spans="1:12" s="26" customFormat="1" ht="16.5" customHeight="1" x14ac:dyDescent="0.3">
      <c r="A46" s="109"/>
      <c r="B46" s="110"/>
      <c r="C46" s="110"/>
      <c r="D46" s="111"/>
      <c r="E46" s="111"/>
      <c r="F46" s="112"/>
      <c r="G46" s="118"/>
      <c r="H46" s="94" t="s">
        <v>58</v>
      </c>
      <c r="I46" s="95"/>
      <c r="J46" s="30">
        <f>J47</f>
        <v>50000</v>
      </c>
      <c r="K46" s="30">
        <f>K47</f>
        <v>50000</v>
      </c>
      <c r="L46" s="22">
        <f t="shared" si="1"/>
        <v>0</v>
      </c>
    </row>
    <row r="47" spans="1:12" s="26" customFormat="1" ht="15.95" customHeight="1" thickBot="1" x14ac:dyDescent="0.35">
      <c r="A47" s="123"/>
      <c r="B47" s="124"/>
      <c r="C47" s="124"/>
      <c r="D47" s="125"/>
      <c r="E47" s="125"/>
      <c r="F47" s="126"/>
      <c r="G47" s="127"/>
      <c r="H47" s="128"/>
      <c r="I47" s="129" t="s">
        <v>58</v>
      </c>
      <c r="J47" s="130">
        <v>50000</v>
      </c>
      <c r="K47" s="130">
        <v>50000</v>
      </c>
      <c r="L47" s="22">
        <f t="shared" si="1"/>
        <v>0</v>
      </c>
    </row>
  </sheetData>
  <mergeCells count="14">
    <mergeCell ref="A20:C20"/>
    <mergeCell ref="B21:C21"/>
    <mergeCell ref="B8:C8"/>
    <mergeCell ref="A13:C13"/>
    <mergeCell ref="B14:C14"/>
    <mergeCell ref="H14:I14"/>
    <mergeCell ref="A17:C17"/>
    <mergeCell ref="B18:C18"/>
    <mergeCell ref="A1:L1"/>
    <mergeCell ref="A3:L3"/>
    <mergeCell ref="A4:L4"/>
    <mergeCell ref="A6:C6"/>
    <mergeCell ref="G6:I6"/>
    <mergeCell ref="A7:C7"/>
  </mergeCells>
  <phoneticPr fontId="4" type="noConversion"/>
  <pageMargins left="0.39370078740157483" right="0.23622047244094488" top="0.39370078740157483" bottom="7.874015748031496E-2" header="0.31496062992125984" footer="0.31496062992125984"/>
  <pageSetup paperSize="9" scale="9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8"/>
  <sheetViews>
    <sheetView view="pageBreakPreview" zoomScaleNormal="115" zoomScaleSheetLayoutView="100" workbookViewId="0">
      <selection activeCell="N27" sqref="N27"/>
    </sheetView>
  </sheetViews>
  <sheetFormatPr defaultColWidth="9" defaultRowHeight="15" customHeight="1" x14ac:dyDescent="0.3"/>
  <cols>
    <col min="1" max="2" width="2.625" style="247" customWidth="1"/>
    <col min="3" max="3" width="9.75" style="247" customWidth="1"/>
    <col min="4" max="5" width="8.875" style="248" customWidth="1"/>
    <col min="6" max="6" width="8.875" style="135" customWidth="1"/>
    <col min="7" max="8" width="2.625" style="249" customWidth="1"/>
    <col min="9" max="9" width="9.75" style="249" customWidth="1"/>
    <col min="10" max="11" width="8.875" style="135" customWidth="1"/>
    <col min="12" max="12" width="9.5" style="135" customWidth="1"/>
    <col min="13" max="14" width="9.25" style="135" bestFit="1" customWidth="1"/>
    <col min="15" max="16384" width="9" style="135"/>
  </cols>
  <sheetData>
    <row r="2" spans="1:12" ht="36.950000000000003" customHeight="1" x14ac:dyDescent="0.3">
      <c r="A2" s="134" t="s">
        <v>59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</row>
    <row r="3" spans="1:12" s="136" customFormat="1" ht="15" customHeight="1" x14ac:dyDescent="0.3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s="143" customFormat="1" ht="13.9" customHeight="1" thickBot="1" x14ac:dyDescent="0.35">
      <c r="A4" s="137"/>
      <c r="B4" s="138"/>
      <c r="C4" s="139"/>
      <c r="D4" s="140"/>
      <c r="E4" s="140"/>
      <c r="F4" s="141"/>
      <c r="G4" s="138"/>
      <c r="H4" s="138"/>
      <c r="I4" s="139"/>
      <c r="J4" s="140"/>
      <c r="K4" s="140"/>
      <c r="L4" s="142" t="s">
        <v>2</v>
      </c>
    </row>
    <row r="5" spans="1:12" s="149" customFormat="1" ht="46.9" customHeight="1" x14ac:dyDescent="0.3">
      <c r="A5" s="144" t="s">
        <v>3</v>
      </c>
      <c r="B5" s="145" t="s">
        <v>4</v>
      </c>
      <c r="C5" s="146" t="s">
        <v>5</v>
      </c>
      <c r="D5" s="147" t="s">
        <v>60</v>
      </c>
      <c r="E5" s="147" t="s">
        <v>7</v>
      </c>
      <c r="F5" s="14" t="s">
        <v>8</v>
      </c>
      <c r="G5" s="148" t="s">
        <v>3</v>
      </c>
      <c r="H5" s="145" t="s">
        <v>4</v>
      </c>
      <c r="I5" s="146" t="s">
        <v>5</v>
      </c>
      <c r="J5" s="147" t="s">
        <v>60</v>
      </c>
      <c r="K5" s="147" t="s">
        <v>7</v>
      </c>
      <c r="L5" s="16" t="s">
        <v>8</v>
      </c>
    </row>
    <row r="6" spans="1:12" s="159" customFormat="1" ht="15.75" x14ac:dyDescent="0.3">
      <c r="A6" s="150" t="s">
        <v>11</v>
      </c>
      <c r="B6" s="151"/>
      <c r="C6" s="152"/>
      <c r="D6" s="153">
        <f>SUM(D7,D16,D11)</f>
        <v>151696000</v>
      </c>
      <c r="E6" s="153">
        <f>SUM(E7,E16,E11)</f>
        <v>151696000</v>
      </c>
      <c r="F6" s="154">
        <f t="shared" ref="F6:F8" si="0">E6-D6</f>
        <v>0</v>
      </c>
      <c r="G6" s="155" t="s">
        <v>61</v>
      </c>
      <c r="H6" s="155"/>
      <c r="I6" s="156"/>
      <c r="J6" s="157">
        <f>SUM(J7,J26,J31,J41,J44)</f>
        <v>151696000</v>
      </c>
      <c r="K6" s="157">
        <f>SUM(K7,K26,K31,K41,K44)</f>
        <v>151696000</v>
      </c>
      <c r="L6" s="158">
        <f>K6-J6</f>
        <v>0</v>
      </c>
    </row>
    <row r="7" spans="1:12" s="159" customFormat="1" ht="15.75" x14ac:dyDescent="0.3">
      <c r="A7" s="160" t="s">
        <v>62</v>
      </c>
      <c r="B7" s="161"/>
      <c r="C7" s="162"/>
      <c r="D7" s="163">
        <f>D8</f>
        <v>151156000</v>
      </c>
      <c r="E7" s="163">
        <f>E8</f>
        <v>151156000</v>
      </c>
      <c r="F7" s="154">
        <f t="shared" si="0"/>
        <v>0</v>
      </c>
      <c r="G7" s="164" t="s">
        <v>63</v>
      </c>
      <c r="H7" s="165"/>
      <c r="I7" s="166"/>
      <c r="J7" s="163">
        <f>SUM(J8,J14,J18)</f>
        <v>145887000</v>
      </c>
      <c r="K7" s="163">
        <f>SUM(K8,K14,K18)</f>
        <v>145887000</v>
      </c>
      <c r="L7" s="158">
        <f t="shared" ref="L7:L12" si="1">K7-J7</f>
        <v>0</v>
      </c>
    </row>
    <row r="8" spans="1:12" s="159" customFormat="1" ht="15.95" customHeight="1" x14ac:dyDescent="0.3">
      <c r="A8" s="34"/>
      <c r="B8" s="167" t="s">
        <v>62</v>
      </c>
      <c r="C8" s="168"/>
      <c r="D8" s="169">
        <f>SUM(D9:D10)</f>
        <v>151156000</v>
      </c>
      <c r="E8" s="169">
        <f>SUM(E9:E10)</f>
        <v>151156000</v>
      </c>
      <c r="F8" s="154">
        <f t="shared" si="0"/>
        <v>0</v>
      </c>
      <c r="G8" s="170"/>
      <c r="H8" s="165" t="s">
        <v>64</v>
      </c>
      <c r="I8" s="166"/>
      <c r="J8" s="163">
        <f>SUM(J9:J13)</f>
        <v>128481000</v>
      </c>
      <c r="K8" s="163">
        <f>SUM(K9:K13)</f>
        <v>128481000</v>
      </c>
      <c r="L8" s="158">
        <f t="shared" si="1"/>
        <v>0</v>
      </c>
    </row>
    <row r="9" spans="1:12" s="159" customFormat="1" ht="15.95" customHeight="1" x14ac:dyDescent="0.3">
      <c r="A9" s="171"/>
      <c r="B9" s="172"/>
      <c r="C9" s="173" t="s">
        <v>65</v>
      </c>
      <c r="D9" s="174">
        <v>10203000</v>
      </c>
      <c r="E9" s="174">
        <v>10203000</v>
      </c>
      <c r="F9" s="154" t="s">
        <v>66</v>
      </c>
      <c r="G9" s="175"/>
      <c r="H9" s="176"/>
      <c r="I9" s="173" t="s">
        <v>67</v>
      </c>
      <c r="J9" s="177">
        <v>84140000</v>
      </c>
      <c r="K9" s="177">
        <v>84140000</v>
      </c>
      <c r="L9" s="158">
        <f t="shared" si="1"/>
        <v>0</v>
      </c>
    </row>
    <row r="10" spans="1:12" s="159" customFormat="1" ht="15.95" customHeight="1" x14ac:dyDescent="0.3">
      <c r="A10" s="171"/>
      <c r="B10" s="153"/>
      <c r="C10" s="173" t="s">
        <v>68</v>
      </c>
      <c r="D10" s="174">
        <v>140953000</v>
      </c>
      <c r="E10" s="174">
        <v>140953000</v>
      </c>
      <c r="F10" s="154">
        <f>E10-D10</f>
        <v>0</v>
      </c>
      <c r="G10" s="175"/>
      <c r="H10" s="178"/>
      <c r="I10" s="173" t="s">
        <v>69</v>
      </c>
      <c r="J10" s="177">
        <v>25596000</v>
      </c>
      <c r="K10" s="177">
        <v>25596000</v>
      </c>
      <c r="L10" s="158">
        <f t="shared" si="1"/>
        <v>0</v>
      </c>
    </row>
    <row r="11" spans="1:12" s="159" customFormat="1" ht="15.95" customHeight="1" x14ac:dyDescent="0.3">
      <c r="A11" s="160" t="s">
        <v>70</v>
      </c>
      <c r="B11" s="161"/>
      <c r="C11" s="162"/>
      <c r="D11" s="163">
        <f>D12</f>
        <v>439192</v>
      </c>
      <c r="E11" s="163">
        <f>E12</f>
        <v>439192</v>
      </c>
      <c r="F11" s="154" t="s">
        <v>66</v>
      </c>
      <c r="G11" s="175"/>
      <c r="H11" s="178"/>
      <c r="I11" s="173" t="s">
        <v>71</v>
      </c>
      <c r="J11" s="174">
        <v>8942000</v>
      </c>
      <c r="K11" s="174">
        <v>8942000</v>
      </c>
      <c r="L11" s="158">
        <f t="shared" si="1"/>
        <v>0</v>
      </c>
    </row>
    <row r="12" spans="1:12" s="159" customFormat="1" ht="15.95" customHeight="1" x14ac:dyDescent="0.35">
      <c r="A12" s="179"/>
      <c r="B12" s="180" t="s">
        <v>70</v>
      </c>
      <c r="C12" s="181"/>
      <c r="D12" s="169">
        <f>SUM(D13:D15)</f>
        <v>439192</v>
      </c>
      <c r="E12" s="169">
        <f>SUM(E13:E15)</f>
        <v>439192</v>
      </c>
      <c r="F12" s="154" t="s">
        <v>66</v>
      </c>
      <c r="G12" s="175"/>
      <c r="H12" s="178"/>
      <c r="I12" s="182" t="s">
        <v>72</v>
      </c>
      <c r="J12" s="183">
        <v>9803000</v>
      </c>
      <c r="K12" s="183">
        <v>9803000</v>
      </c>
      <c r="L12" s="158">
        <f t="shared" si="1"/>
        <v>0</v>
      </c>
    </row>
    <row r="13" spans="1:12" s="159" customFormat="1" ht="15.95" customHeight="1" x14ac:dyDescent="0.35">
      <c r="A13" s="184"/>
      <c r="B13" s="185"/>
      <c r="C13" s="186" t="s">
        <v>73</v>
      </c>
      <c r="D13" s="174">
        <v>102052</v>
      </c>
      <c r="E13" s="174">
        <v>102052</v>
      </c>
      <c r="F13" s="154" t="s">
        <v>66</v>
      </c>
      <c r="G13" s="175"/>
      <c r="H13" s="178"/>
      <c r="I13" s="173" t="s">
        <v>74</v>
      </c>
      <c r="J13" s="174">
        <v>0</v>
      </c>
      <c r="K13" s="174">
        <v>0</v>
      </c>
      <c r="L13" s="187" t="s">
        <v>66</v>
      </c>
    </row>
    <row r="14" spans="1:12" s="159" customFormat="1" ht="15.95" customHeight="1" x14ac:dyDescent="0.35">
      <c r="A14" s="184"/>
      <c r="B14" s="188"/>
      <c r="C14" s="189" t="s">
        <v>75</v>
      </c>
      <c r="D14" s="174">
        <v>334541</v>
      </c>
      <c r="E14" s="174">
        <v>334541</v>
      </c>
      <c r="F14" s="154" t="s">
        <v>66</v>
      </c>
      <c r="G14" s="175"/>
      <c r="H14" s="190" t="s">
        <v>76</v>
      </c>
      <c r="I14" s="191"/>
      <c r="J14" s="163">
        <f>SUM(J15:J17)</f>
        <v>7450000</v>
      </c>
      <c r="K14" s="163">
        <f>SUM(K15:K17)</f>
        <v>7450000</v>
      </c>
      <c r="L14" s="187" t="s">
        <v>66</v>
      </c>
    </row>
    <row r="15" spans="1:12" s="159" customFormat="1" ht="15.95" customHeight="1" x14ac:dyDescent="0.35">
      <c r="A15" s="184"/>
      <c r="B15" s="188"/>
      <c r="C15" s="189" t="s">
        <v>77</v>
      </c>
      <c r="D15" s="177">
        <v>2599</v>
      </c>
      <c r="E15" s="177">
        <v>2599</v>
      </c>
      <c r="F15" s="154" t="s">
        <v>66</v>
      </c>
      <c r="G15" s="175"/>
      <c r="H15" s="178"/>
      <c r="I15" s="173" t="s">
        <v>78</v>
      </c>
      <c r="J15" s="177">
        <v>150000</v>
      </c>
      <c r="K15" s="177">
        <v>150000</v>
      </c>
      <c r="L15" s="187" t="s">
        <v>66</v>
      </c>
    </row>
    <row r="16" spans="1:12" s="159" customFormat="1" ht="15.95" customHeight="1" x14ac:dyDescent="0.3">
      <c r="A16" s="27" t="s">
        <v>79</v>
      </c>
      <c r="B16" s="28"/>
      <c r="C16" s="29"/>
      <c r="D16" s="163">
        <f>D17</f>
        <v>100808</v>
      </c>
      <c r="E16" s="163">
        <f>E17</f>
        <v>100808</v>
      </c>
      <c r="F16" s="154">
        <f>E16-D16</f>
        <v>0</v>
      </c>
      <c r="G16" s="192"/>
      <c r="H16" s="178"/>
      <c r="I16" s="173" t="s">
        <v>80</v>
      </c>
      <c r="J16" s="174">
        <v>7200000</v>
      </c>
      <c r="K16" s="174">
        <v>7200000</v>
      </c>
      <c r="L16" s="187" t="s">
        <v>66</v>
      </c>
    </row>
    <row r="17" spans="1:12" s="159" customFormat="1" ht="15.95" customHeight="1" x14ac:dyDescent="0.3">
      <c r="A17" s="34"/>
      <c r="B17" s="193" t="s">
        <v>79</v>
      </c>
      <c r="C17" s="194"/>
      <c r="D17" s="163">
        <f>SUM(D18)</f>
        <v>100808</v>
      </c>
      <c r="E17" s="163">
        <f>SUM(E18)</f>
        <v>100808</v>
      </c>
      <c r="F17" s="154">
        <f>E17-D17</f>
        <v>0</v>
      </c>
      <c r="G17" s="195"/>
      <c r="H17" s="196"/>
      <c r="I17" s="197" t="s">
        <v>81</v>
      </c>
      <c r="J17" s="174">
        <v>100000</v>
      </c>
      <c r="K17" s="174">
        <v>100000</v>
      </c>
      <c r="L17" s="187" t="s">
        <v>66</v>
      </c>
    </row>
    <row r="18" spans="1:12" s="159" customFormat="1" ht="15.95" customHeight="1" x14ac:dyDescent="0.3">
      <c r="A18" s="184"/>
      <c r="B18" s="198"/>
      <c r="C18" s="199" t="s">
        <v>79</v>
      </c>
      <c r="D18" s="200">
        <v>100808</v>
      </c>
      <c r="E18" s="200">
        <v>100808</v>
      </c>
      <c r="F18" s="154">
        <f>E18-D18</f>
        <v>0</v>
      </c>
      <c r="G18" s="195"/>
      <c r="H18" s="190" t="s">
        <v>82</v>
      </c>
      <c r="I18" s="191"/>
      <c r="J18" s="163">
        <f>SUM(J19:J25)</f>
        <v>9956000</v>
      </c>
      <c r="K18" s="163">
        <f>SUM(K19:K25)</f>
        <v>9956000</v>
      </c>
      <c r="L18" s="158">
        <f t="shared" ref="L18:L25" si="2">K18-J18</f>
        <v>0</v>
      </c>
    </row>
    <row r="19" spans="1:12" s="159" customFormat="1" ht="15.95" customHeight="1" x14ac:dyDescent="0.3">
      <c r="A19" s="201"/>
      <c r="B19" s="202"/>
      <c r="C19" s="202"/>
      <c r="D19" s="203"/>
      <c r="E19" s="203"/>
      <c r="F19" s="204"/>
      <c r="G19" s="205"/>
      <c r="H19" s="178"/>
      <c r="I19" s="173" t="s">
        <v>83</v>
      </c>
      <c r="J19" s="174">
        <v>150000</v>
      </c>
      <c r="K19" s="174">
        <v>150000</v>
      </c>
      <c r="L19" s="187" t="s">
        <v>66</v>
      </c>
    </row>
    <row r="20" spans="1:12" s="159" customFormat="1" ht="15.95" customHeight="1" x14ac:dyDescent="0.3">
      <c r="A20" s="206"/>
      <c r="B20" s="207"/>
      <c r="C20" s="207"/>
      <c r="D20" s="208"/>
      <c r="E20" s="208"/>
      <c r="F20" s="209"/>
      <c r="G20" s="205"/>
      <c r="H20" s="210"/>
      <c r="I20" s="173" t="s">
        <v>84</v>
      </c>
      <c r="J20" s="174">
        <v>2339000</v>
      </c>
      <c r="K20" s="174">
        <v>2339000</v>
      </c>
      <c r="L20" s="158">
        <f t="shared" si="2"/>
        <v>0</v>
      </c>
    </row>
    <row r="21" spans="1:12" s="159" customFormat="1" ht="15.95" customHeight="1" x14ac:dyDescent="0.3">
      <c r="A21" s="206"/>
      <c r="B21" s="207"/>
      <c r="C21" s="207"/>
      <c r="D21" s="208"/>
      <c r="E21" s="208"/>
      <c r="F21" s="209"/>
      <c r="G21" s="205"/>
      <c r="H21" s="196"/>
      <c r="I21" s="173" t="s">
        <v>85</v>
      </c>
      <c r="J21" s="174">
        <v>2067000</v>
      </c>
      <c r="K21" s="174">
        <v>2067000</v>
      </c>
      <c r="L21" s="158">
        <f t="shared" si="2"/>
        <v>0</v>
      </c>
    </row>
    <row r="22" spans="1:12" s="159" customFormat="1" ht="15.95" customHeight="1" x14ac:dyDescent="0.3">
      <c r="A22" s="206"/>
      <c r="B22" s="207"/>
      <c r="C22" s="207"/>
      <c r="D22" s="208"/>
      <c r="E22" s="208"/>
      <c r="F22" s="209"/>
      <c r="G22" s="205"/>
      <c r="H22" s="176"/>
      <c r="I22" s="173" t="s">
        <v>86</v>
      </c>
      <c r="J22" s="174">
        <v>1950000</v>
      </c>
      <c r="K22" s="174">
        <v>1950000</v>
      </c>
      <c r="L22" s="158">
        <f t="shared" si="2"/>
        <v>0</v>
      </c>
    </row>
    <row r="23" spans="1:12" s="159" customFormat="1" ht="15.95" customHeight="1" x14ac:dyDescent="0.3">
      <c r="A23" s="206"/>
      <c r="B23" s="207"/>
      <c r="C23" s="207"/>
      <c r="D23" s="208"/>
      <c r="E23" s="208"/>
      <c r="F23" s="209"/>
      <c r="G23" s="205"/>
      <c r="H23" s="178"/>
      <c r="I23" s="173" t="s">
        <v>87</v>
      </c>
      <c r="J23" s="174">
        <v>2300000</v>
      </c>
      <c r="K23" s="174">
        <v>2300000</v>
      </c>
      <c r="L23" s="158">
        <f t="shared" si="2"/>
        <v>0</v>
      </c>
    </row>
    <row r="24" spans="1:12" s="159" customFormat="1" ht="15.95" customHeight="1" x14ac:dyDescent="0.3">
      <c r="A24" s="206" t="s">
        <v>88</v>
      </c>
      <c r="B24" s="207"/>
      <c r="C24" s="207"/>
      <c r="D24" s="208"/>
      <c r="E24" s="208"/>
      <c r="F24" s="209"/>
      <c r="G24" s="205"/>
      <c r="H24" s="178"/>
      <c r="I24" s="197" t="s">
        <v>89</v>
      </c>
      <c r="J24" s="174">
        <v>0</v>
      </c>
      <c r="K24" s="174">
        <v>0</v>
      </c>
      <c r="L24" s="187" t="s">
        <v>66</v>
      </c>
    </row>
    <row r="25" spans="1:12" s="159" customFormat="1" ht="15.95" customHeight="1" x14ac:dyDescent="0.3">
      <c r="A25" s="206"/>
      <c r="B25" s="207"/>
      <c r="C25" s="207"/>
      <c r="D25" s="208"/>
      <c r="E25" s="208"/>
      <c r="F25" s="209"/>
      <c r="G25" s="205"/>
      <c r="H25" s="178"/>
      <c r="I25" s="197" t="s">
        <v>90</v>
      </c>
      <c r="J25" s="174">
        <v>1150000</v>
      </c>
      <c r="K25" s="174">
        <v>1150000</v>
      </c>
      <c r="L25" s="158">
        <f t="shared" si="2"/>
        <v>0</v>
      </c>
    </row>
    <row r="26" spans="1:12" s="159" customFormat="1" ht="15.95" customHeight="1" x14ac:dyDescent="0.3">
      <c r="A26" s="206"/>
      <c r="B26" s="207"/>
      <c r="C26" s="207"/>
      <c r="D26" s="208"/>
      <c r="E26" s="208"/>
      <c r="F26" s="209"/>
      <c r="G26" s="211" t="s">
        <v>91</v>
      </c>
      <c r="H26" s="212"/>
      <c r="I26" s="213"/>
      <c r="J26" s="163">
        <f>J27</f>
        <v>0</v>
      </c>
      <c r="K26" s="163">
        <f>K27</f>
        <v>0</v>
      </c>
      <c r="L26" s="187" t="s">
        <v>66</v>
      </c>
    </row>
    <row r="27" spans="1:12" s="159" customFormat="1" ht="15.95" customHeight="1" x14ac:dyDescent="0.3">
      <c r="A27" s="206"/>
      <c r="B27" s="207"/>
      <c r="C27" s="207"/>
      <c r="D27" s="208"/>
      <c r="E27" s="208"/>
      <c r="F27" s="209"/>
      <c r="G27" s="205"/>
      <c r="H27" s="196" t="s">
        <v>92</v>
      </c>
      <c r="I27" s="214"/>
      <c r="J27" s="163">
        <f>SUM(J28:J30)</f>
        <v>0</v>
      </c>
      <c r="K27" s="163">
        <f>SUM(K28:K30)</f>
        <v>0</v>
      </c>
      <c r="L27" s="187" t="s">
        <v>66</v>
      </c>
    </row>
    <row r="28" spans="1:12" s="159" customFormat="1" ht="15.95" customHeight="1" x14ac:dyDescent="0.3">
      <c r="A28" s="206"/>
      <c r="B28" s="215"/>
      <c r="C28" s="216"/>
      <c r="D28" s="208"/>
      <c r="E28" s="208"/>
      <c r="F28" s="209"/>
      <c r="G28" s="217"/>
      <c r="H28" s="176"/>
      <c r="I28" s="197" t="s">
        <v>92</v>
      </c>
      <c r="J28" s="174">
        <v>0</v>
      </c>
      <c r="K28" s="174">
        <v>0</v>
      </c>
      <c r="L28" s="187" t="s">
        <v>66</v>
      </c>
    </row>
    <row r="29" spans="1:12" s="159" customFormat="1" ht="15.95" customHeight="1" x14ac:dyDescent="0.3">
      <c r="A29" s="206"/>
      <c r="B29" s="207"/>
      <c r="C29" s="207"/>
      <c r="D29" s="208"/>
      <c r="E29" s="208"/>
      <c r="F29" s="209"/>
      <c r="G29" s="218"/>
      <c r="H29" s="178"/>
      <c r="I29" s="197" t="s">
        <v>93</v>
      </c>
      <c r="J29" s="174">
        <v>0</v>
      </c>
      <c r="K29" s="174">
        <v>0</v>
      </c>
      <c r="L29" s="187" t="s">
        <v>66</v>
      </c>
    </row>
    <row r="30" spans="1:12" s="159" customFormat="1" ht="15.95" customHeight="1" x14ac:dyDescent="0.3">
      <c r="A30" s="219"/>
      <c r="B30" s="220"/>
      <c r="C30" s="220"/>
      <c r="D30" s="221"/>
      <c r="E30" s="221"/>
      <c r="F30" s="222"/>
      <c r="G30" s="223"/>
      <c r="H30" s="224"/>
      <c r="I30" s="225" t="s">
        <v>94</v>
      </c>
      <c r="J30" s="177">
        <v>0</v>
      </c>
      <c r="K30" s="177">
        <v>0</v>
      </c>
      <c r="L30" s="187" t="s">
        <v>66</v>
      </c>
    </row>
    <row r="31" spans="1:12" s="159" customFormat="1" ht="15.95" customHeight="1" x14ac:dyDescent="0.3">
      <c r="A31" s="219"/>
      <c r="B31" s="220"/>
      <c r="C31" s="220"/>
      <c r="D31" s="221"/>
      <c r="E31" s="221"/>
      <c r="F31" s="222"/>
      <c r="G31" s="226" t="s">
        <v>95</v>
      </c>
      <c r="H31" s="227"/>
      <c r="I31" s="214"/>
      <c r="J31" s="228">
        <f>J32</f>
        <v>5699000</v>
      </c>
      <c r="K31" s="228">
        <f>K32</f>
        <v>5699000</v>
      </c>
      <c r="L31" s="158">
        <f t="shared" ref="L31:L32" si="3">K31-J31</f>
        <v>0</v>
      </c>
    </row>
    <row r="32" spans="1:12" s="159" customFormat="1" ht="15.95" customHeight="1" x14ac:dyDescent="0.3">
      <c r="A32" s="219"/>
      <c r="B32" s="220"/>
      <c r="C32" s="220"/>
      <c r="D32" s="221"/>
      <c r="E32" s="221"/>
      <c r="F32" s="222"/>
      <c r="G32" s="229" t="s">
        <v>96</v>
      </c>
      <c r="H32" s="196" t="s">
        <v>95</v>
      </c>
      <c r="I32" s="214"/>
      <c r="J32" s="163">
        <f>SUM(J33:J40)</f>
        <v>5699000</v>
      </c>
      <c r="K32" s="163">
        <f>SUM(K33:K40)</f>
        <v>5699000</v>
      </c>
      <c r="L32" s="158">
        <f t="shared" si="3"/>
        <v>0</v>
      </c>
    </row>
    <row r="33" spans="1:12" s="159" customFormat="1" ht="15.95" customHeight="1" x14ac:dyDescent="0.3">
      <c r="A33" s="219"/>
      <c r="B33" s="220"/>
      <c r="C33" s="220"/>
      <c r="D33" s="221"/>
      <c r="E33" s="221"/>
      <c r="F33" s="222"/>
      <c r="G33" s="229"/>
      <c r="H33" s="176"/>
      <c r="I33" s="197" t="s">
        <v>97</v>
      </c>
      <c r="J33" s="177">
        <v>0</v>
      </c>
      <c r="K33" s="177">
        <v>0</v>
      </c>
      <c r="L33" s="187" t="s">
        <v>66</v>
      </c>
    </row>
    <row r="34" spans="1:12" s="159" customFormat="1" ht="15.95" customHeight="1" x14ac:dyDescent="0.3">
      <c r="A34" s="219"/>
      <c r="B34" s="220"/>
      <c r="C34" s="220"/>
      <c r="D34" s="221"/>
      <c r="E34" s="221"/>
      <c r="F34" s="222"/>
      <c r="G34" s="229"/>
      <c r="H34" s="230"/>
      <c r="I34" s="231" t="s">
        <v>98</v>
      </c>
      <c r="J34" s="177">
        <v>0</v>
      </c>
      <c r="K34" s="177">
        <v>0</v>
      </c>
      <c r="L34" s="187" t="s">
        <v>66</v>
      </c>
    </row>
    <row r="35" spans="1:12" s="159" customFormat="1" ht="15.95" customHeight="1" x14ac:dyDescent="0.3">
      <c r="A35" s="219"/>
      <c r="B35" s="220"/>
      <c r="C35" s="220"/>
      <c r="D35" s="221"/>
      <c r="E35" s="221"/>
      <c r="F35" s="222"/>
      <c r="G35" s="229"/>
      <c r="H35" s="230"/>
      <c r="I35" s="231" t="s">
        <v>99</v>
      </c>
      <c r="J35" s="177">
        <v>3100000</v>
      </c>
      <c r="K35" s="177">
        <v>3100000</v>
      </c>
      <c r="L35" s="158">
        <f t="shared" ref="L35" si="4">K35-J35</f>
        <v>0</v>
      </c>
    </row>
    <row r="36" spans="1:12" s="159" customFormat="1" ht="15.95" customHeight="1" x14ac:dyDescent="0.3">
      <c r="A36" s="219"/>
      <c r="B36" s="220"/>
      <c r="C36" s="220"/>
      <c r="D36" s="221"/>
      <c r="E36" s="221"/>
      <c r="F36" s="222"/>
      <c r="G36" s="229"/>
      <c r="H36" s="178"/>
      <c r="I36" s="173" t="s">
        <v>100</v>
      </c>
      <c r="J36" s="177">
        <v>0</v>
      </c>
      <c r="K36" s="177">
        <v>0</v>
      </c>
      <c r="L36" s="187" t="s">
        <v>66</v>
      </c>
    </row>
    <row r="37" spans="1:12" s="159" customFormat="1" ht="15.95" customHeight="1" x14ac:dyDescent="0.3">
      <c r="A37" s="219"/>
      <c r="B37" s="220"/>
      <c r="C37" s="220"/>
      <c r="D37" s="221"/>
      <c r="E37" s="221"/>
      <c r="F37" s="222"/>
      <c r="G37" s="229"/>
      <c r="H37" s="230"/>
      <c r="I37" s="173" t="s">
        <v>101</v>
      </c>
      <c r="J37" s="177">
        <v>0</v>
      </c>
      <c r="K37" s="177">
        <v>0</v>
      </c>
      <c r="L37" s="187" t="s">
        <v>66</v>
      </c>
    </row>
    <row r="38" spans="1:12" s="159" customFormat="1" ht="15.95" customHeight="1" x14ac:dyDescent="0.3">
      <c r="A38" s="219"/>
      <c r="B38" s="220"/>
      <c r="C38" s="220"/>
      <c r="D38" s="221"/>
      <c r="E38" s="221"/>
      <c r="F38" s="222"/>
      <c r="G38" s="229"/>
      <c r="H38" s="230"/>
      <c r="I38" s="231" t="s">
        <v>102</v>
      </c>
      <c r="J38" s="177">
        <v>1150000</v>
      </c>
      <c r="K38" s="177">
        <v>1150000</v>
      </c>
      <c r="L38" s="158">
        <f t="shared" ref="L38" si="5">K38-J38</f>
        <v>0</v>
      </c>
    </row>
    <row r="39" spans="1:12" s="159" customFormat="1" ht="15.95" customHeight="1" x14ac:dyDescent="0.3">
      <c r="A39" s="219"/>
      <c r="B39" s="220"/>
      <c r="C39" s="220"/>
      <c r="D39" s="221"/>
      <c r="E39" s="221"/>
      <c r="F39" s="222"/>
      <c r="G39" s="229"/>
      <c r="H39" s="232"/>
      <c r="I39" s="173" t="s">
        <v>103</v>
      </c>
      <c r="J39" s="177">
        <v>350000</v>
      </c>
      <c r="K39" s="177">
        <v>350000</v>
      </c>
      <c r="L39" s="187" t="s">
        <v>66</v>
      </c>
    </row>
    <row r="40" spans="1:12" s="159" customFormat="1" ht="15.95" customHeight="1" x14ac:dyDescent="0.3">
      <c r="A40" s="219"/>
      <c r="B40" s="220"/>
      <c r="C40" s="220"/>
      <c r="D40" s="221"/>
      <c r="E40" s="221"/>
      <c r="F40" s="222"/>
      <c r="G40" s="233"/>
      <c r="H40" s="210"/>
      <c r="I40" s="173" t="s">
        <v>104</v>
      </c>
      <c r="J40" s="177">
        <v>1099000</v>
      </c>
      <c r="K40" s="177">
        <v>1099000</v>
      </c>
      <c r="L40" s="187" t="s">
        <v>66</v>
      </c>
    </row>
    <row r="41" spans="1:12" s="159" customFormat="1" ht="15.95" customHeight="1" x14ac:dyDescent="0.3">
      <c r="A41" s="219"/>
      <c r="B41" s="220"/>
      <c r="C41" s="220"/>
      <c r="D41" s="221"/>
      <c r="E41" s="221"/>
      <c r="F41" s="222"/>
      <c r="G41" s="226" t="s">
        <v>105</v>
      </c>
      <c r="H41" s="227"/>
      <c r="I41" s="214"/>
      <c r="J41" s="163">
        <f>J42</f>
        <v>100000</v>
      </c>
      <c r="K41" s="163">
        <f>K42</f>
        <v>100000</v>
      </c>
      <c r="L41" s="187" t="s">
        <v>66</v>
      </c>
    </row>
    <row r="42" spans="1:12" s="159" customFormat="1" ht="15.95" customHeight="1" x14ac:dyDescent="0.3">
      <c r="A42" s="219"/>
      <c r="B42" s="220"/>
      <c r="C42" s="220"/>
      <c r="D42" s="221"/>
      <c r="E42" s="221"/>
      <c r="F42" s="222"/>
      <c r="G42" s="234"/>
      <c r="H42" s="196" t="s">
        <v>105</v>
      </c>
      <c r="I42" s="214"/>
      <c r="J42" s="163">
        <f>SUM(J43)</f>
        <v>100000</v>
      </c>
      <c r="K42" s="163">
        <f>SUM(K43)</f>
        <v>100000</v>
      </c>
      <c r="L42" s="187" t="s">
        <v>66</v>
      </c>
    </row>
    <row r="43" spans="1:12" s="159" customFormat="1" ht="15.95" customHeight="1" x14ac:dyDescent="0.3">
      <c r="A43" s="219"/>
      <c r="B43" s="220"/>
      <c r="C43" s="220"/>
      <c r="D43" s="221"/>
      <c r="E43" s="221"/>
      <c r="F43" s="222"/>
      <c r="G43" s="233"/>
      <c r="H43" s="165"/>
      <c r="I43" s="173" t="s">
        <v>105</v>
      </c>
      <c r="J43" s="177">
        <v>100000</v>
      </c>
      <c r="K43" s="177">
        <v>100000</v>
      </c>
      <c r="L43" s="187" t="s">
        <v>66</v>
      </c>
    </row>
    <row r="44" spans="1:12" s="159" customFormat="1" ht="15.95" customHeight="1" x14ac:dyDescent="0.3">
      <c r="A44" s="219"/>
      <c r="B44" s="220"/>
      <c r="C44" s="220"/>
      <c r="D44" s="221"/>
      <c r="E44" s="221"/>
      <c r="F44" s="222"/>
      <c r="G44" s="235" t="s">
        <v>106</v>
      </c>
      <c r="H44" s="236"/>
      <c r="I44" s="237"/>
      <c r="J44" s="163">
        <f>J45</f>
        <v>10000</v>
      </c>
      <c r="K44" s="163">
        <f>K45</f>
        <v>10000</v>
      </c>
      <c r="L44" s="187" t="s">
        <v>66</v>
      </c>
    </row>
    <row r="45" spans="1:12" s="159" customFormat="1" ht="15.95" customHeight="1" x14ac:dyDescent="0.3">
      <c r="A45" s="219"/>
      <c r="B45" s="220"/>
      <c r="C45" s="220"/>
      <c r="D45" s="221"/>
      <c r="E45" s="221"/>
      <c r="F45" s="222"/>
      <c r="G45" s="234"/>
      <c r="H45" s="196" t="s">
        <v>106</v>
      </c>
      <c r="I45" s="214"/>
      <c r="J45" s="163">
        <f>SUM(J46)</f>
        <v>10000</v>
      </c>
      <c r="K45" s="163">
        <f>SUM(K46)</f>
        <v>10000</v>
      </c>
      <c r="L45" s="187" t="s">
        <v>66</v>
      </c>
    </row>
    <row r="46" spans="1:12" s="159" customFormat="1" ht="15.95" customHeight="1" thickBot="1" x14ac:dyDescent="0.35">
      <c r="A46" s="238"/>
      <c r="B46" s="239"/>
      <c r="C46" s="239"/>
      <c r="D46" s="240"/>
      <c r="E46" s="240"/>
      <c r="F46" s="241"/>
      <c r="G46" s="242"/>
      <c r="H46" s="243"/>
      <c r="I46" s="244" t="s">
        <v>106</v>
      </c>
      <c r="J46" s="245">
        <v>10000</v>
      </c>
      <c r="K46" s="245">
        <v>10000</v>
      </c>
      <c r="L46" s="246" t="s">
        <v>66</v>
      </c>
    </row>
    <row r="47" spans="1:12" s="3" customFormat="1" ht="15" customHeight="1" x14ac:dyDescent="0.3">
      <c r="A47" s="247"/>
      <c r="B47" s="247"/>
      <c r="C47" s="247"/>
      <c r="D47" s="248"/>
      <c r="E47" s="248"/>
      <c r="F47" s="135"/>
      <c r="G47" s="249"/>
      <c r="H47" s="249"/>
      <c r="I47" s="249"/>
      <c r="J47" s="135"/>
      <c r="K47" s="135"/>
      <c r="L47" s="135"/>
    </row>
    <row r="48" spans="1:12" s="3" customFormat="1" ht="15" customHeight="1" x14ac:dyDescent="0.3">
      <c r="A48" s="247"/>
      <c r="B48" s="247"/>
      <c r="C48" s="247"/>
      <c r="D48" s="248"/>
      <c r="E48" s="248"/>
      <c r="F48" s="135"/>
      <c r="G48" s="249"/>
      <c r="H48" s="249"/>
      <c r="I48" s="249"/>
      <c r="J48" s="135"/>
      <c r="K48" s="135"/>
      <c r="L48" s="135"/>
    </row>
  </sheetData>
  <mergeCells count="13">
    <mergeCell ref="G26:I26"/>
    <mergeCell ref="A11:C11"/>
    <mergeCell ref="B12:C12"/>
    <mergeCell ref="H14:I14"/>
    <mergeCell ref="A16:C16"/>
    <mergeCell ref="B17:C17"/>
    <mergeCell ref="H18:I18"/>
    <mergeCell ref="A2:L2"/>
    <mergeCell ref="A3:L3"/>
    <mergeCell ref="A6:C6"/>
    <mergeCell ref="G6:I6"/>
    <mergeCell ref="A7:C7"/>
    <mergeCell ref="B8:C8"/>
  </mergeCells>
  <phoneticPr fontId="4" type="noConversion"/>
  <pageMargins left="0.74803149606299213" right="0.70866141732283472" top="0.51181102362204722" bottom="0.78740157480314965" header="0.31496062992125984" footer="0.47244094488188981"/>
  <pageSetup paperSize="9" scale="95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view="pageBreakPreview" topLeftCell="A13" zoomScaleNormal="115" zoomScaleSheetLayoutView="100" workbookViewId="0">
      <selection activeCell="R31" sqref="R31"/>
    </sheetView>
  </sheetViews>
  <sheetFormatPr defaultColWidth="9" defaultRowHeight="15" customHeight="1" x14ac:dyDescent="0.3"/>
  <cols>
    <col min="1" max="2" width="2.625" style="334" customWidth="1"/>
    <col min="3" max="3" width="8.625" style="334" customWidth="1"/>
    <col min="4" max="4" width="9.375" style="335" customWidth="1"/>
    <col min="5" max="5" width="9.25" style="335" customWidth="1"/>
    <col min="6" max="6" width="8.625" style="252" customWidth="1"/>
    <col min="7" max="8" width="2.625" style="336" customWidth="1"/>
    <col min="9" max="9" width="8.625" style="336" customWidth="1"/>
    <col min="10" max="10" width="9.25" style="252" customWidth="1"/>
    <col min="11" max="11" width="9.375" style="252" customWidth="1"/>
    <col min="12" max="12" width="8.625" style="252" customWidth="1"/>
    <col min="13" max="14" width="9.25" style="252" bestFit="1" customWidth="1"/>
    <col min="15" max="16384" width="9" style="252"/>
  </cols>
  <sheetData>
    <row r="1" spans="1:12" ht="52.9" customHeight="1" x14ac:dyDescent="0.3">
      <c r="A1" s="250" t="s">
        <v>107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</row>
    <row r="2" spans="1:12" ht="13.9" customHeight="1" x14ac:dyDescent="0.3">
      <c r="A2" s="253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</row>
    <row r="3" spans="1:12" s="256" customFormat="1" ht="15" customHeight="1" x14ac:dyDescent="0.3">
      <c r="A3" s="255" t="s">
        <v>1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</row>
    <row r="4" spans="1:12" s="263" customFormat="1" ht="13.9" customHeight="1" thickBot="1" x14ac:dyDescent="0.35">
      <c r="A4" s="257"/>
      <c r="B4" s="258"/>
      <c r="C4" s="259"/>
      <c r="D4" s="260"/>
      <c r="E4" s="260"/>
      <c r="F4" s="261"/>
      <c r="G4" s="258"/>
      <c r="H4" s="258"/>
      <c r="I4" s="259"/>
      <c r="J4" s="260"/>
      <c r="K4" s="260"/>
      <c r="L4" s="262" t="s">
        <v>2</v>
      </c>
    </row>
    <row r="5" spans="1:12" s="264" customFormat="1" ht="46.9" customHeight="1" x14ac:dyDescent="0.3">
      <c r="A5" s="144" t="s">
        <v>3</v>
      </c>
      <c r="B5" s="145" t="s">
        <v>4</v>
      </c>
      <c r="C5" s="146" t="s">
        <v>5</v>
      </c>
      <c r="D5" s="147" t="s">
        <v>108</v>
      </c>
      <c r="E5" s="147" t="s">
        <v>109</v>
      </c>
      <c r="F5" s="14" t="s">
        <v>8</v>
      </c>
      <c r="G5" s="148" t="s">
        <v>3</v>
      </c>
      <c r="H5" s="145" t="s">
        <v>4</v>
      </c>
      <c r="I5" s="146" t="s">
        <v>5</v>
      </c>
      <c r="J5" s="147" t="s">
        <v>108</v>
      </c>
      <c r="K5" s="147" t="s">
        <v>109</v>
      </c>
      <c r="L5" s="16" t="s">
        <v>8</v>
      </c>
    </row>
    <row r="6" spans="1:12" s="273" customFormat="1" ht="15.95" customHeight="1" x14ac:dyDescent="0.3">
      <c r="A6" s="265" t="s">
        <v>11</v>
      </c>
      <c r="B6" s="266"/>
      <c r="C6" s="267"/>
      <c r="D6" s="268">
        <f>SUM(D7,D10,D13)</f>
        <v>94278000</v>
      </c>
      <c r="E6" s="268">
        <f>SUM(E7,E10,E13)</f>
        <v>94278000</v>
      </c>
      <c r="F6" s="269" t="s">
        <v>110</v>
      </c>
      <c r="G6" s="270" t="s">
        <v>61</v>
      </c>
      <c r="H6" s="270"/>
      <c r="I6" s="271"/>
      <c r="J6" s="268">
        <f>SUM(J7,J25,J28,J38,J41)</f>
        <v>94278000</v>
      </c>
      <c r="K6" s="268">
        <f>SUM(K7,K25,K28,K38,K41)</f>
        <v>94278000</v>
      </c>
      <c r="L6" s="272" t="s">
        <v>110</v>
      </c>
    </row>
    <row r="7" spans="1:12" s="273" customFormat="1" ht="15.95" customHeight="1" x14ac:dyDescent="0.3">
      <c r="A7" s="274" t="s">
        <v>111</v>
      </c>
      <c r="B7" s="275"/>
      <c r="C7" s="276"/>
      <c r="D7" s="277">
        <f>D8</f>
        <v>94198000</v>
      </c>
      <c r="E7" s="277">
        <f>E8</f>
        <v>94198000</v>
      </c>
      <c r="F7" s="269" t="s">
        <v>66</v>
      </c>
      <c r="G7" s="164" t="s">
        <v>63</v>
      </c>
      <c r="H7" s="165"/>
      <c r="I7" s="166"/>
      <c r="J7" s="277">
        <f>SUM(J8,J13,J17)</f>
        <v>92135000</v>
      </c>
      <c r="K7" s="277">
        <f>SUM(K8,K13,K17)</f>
        <v>92135000</v>
      </c>
      <c r="L7" s="272" t="s">
        <v>66</v>
      </c>
    </row>
    <row r="8" spans="1:12" s="273" customFormat="1" ht="15.95" customHeight="1" x14ac:dyDescent="0.3">
      <c r="A8" s="278"/>
      <c r="B8" s="279" t="s">
        <v>112</v>
      </c>
      <c r="C8" s="280"/>
      <c r="D8" s="281">
        <f>SUM(D9:D9)</f>
        <v>94198000</v>
      </c>
      <c r="E8" s="281">
        <f>SUM(E9:E9)</f>
        <v>94198000</v>
      </c>
      <c r="F8" s="269" t="s">
        <v>66</v>
      </c>
      <c r="G8" s="170"/>
      <c r="H8" s="165" t="s">
        <v>64</v>
      </c>
      <c r="I8" s="166"/>
      <c r="J8" s="282">
        <f>SUM(J9:J12)</f>
        <v>88527000</v>
      </c>
      <c r="K8" s="282">
        <f>SUM(K9:K12)</f>
        <v>88527000</v>
      </c>
      <c r="L8" s="272" t="s">
        <v>66</v>
      </c>
    </row>
    <row r="9" spans="1:12" s="273" customFormat="1" ht="15.95" customHeight="1" x14ac:dyDescent="0.3">
      <c r="A9" s="283"/>
      <c r="B9" s="282"/>
      <c r="C9" s="284" t="s">
        <v>112</v>
      </c>
      <c r="D9" s="285">
        <v>94198000</v>
      </c>
      <c r="E9" s="285">
        <v>94198000</v>
      </c>
      <c r="F9" s="269" t="s">
        <v>66</v>
      </c>
      <c r="G9" s="175"/>
      <c r="H9" s="176"/>
      <c r="I9" s="173" t="s">
        <v>67</v>
      </c>
      <c r="J9" s="285">
        <v>72400000</v>
      </c>
      <c r="K9" s="285">
        <v>72400000</v>
      </c>
      <c r="L9" s="272" t="s">
        <v>66</v>
      </c>
    </row>
    <row r="10" spans="1:12" s="273" customFormat="1" ht="15.95" customHeight="1" x14ac:dyDescent="0.3">
      <c r="A10" s="286" t="s">
        <v>79</v>
      </c>
      <c r="B10" s="287"/>
      <c r="C10" s="288"/>
      <c r="D10" s="277">
        <f>D11</f>
        <v>20055</v>
      </c>
      <c r="E10" s="277">
        <f>E11</f>
        <v>20055</v>
      </c>
      <c r="F10" s="269" t="s">
        <v>66</v>
      </c>
      <c r="G10" s="175"/>
      <c r="H10" s="178"/>
      <c r="I10" s="173" t="s">
        <v>69</v>
      </c>
      <c r="J10" s="289">
        <v>3390000</v>
      </c>
      <c r="K10" s="289">
        <v>3390000</v>
      </c>
      <c r="L10" s="272" t="s">
        <v>66</v>
      </c>
    </row>
    <row r="11" spans="1:12" s="273" customFormat="1" ht="15.95" customHeight="1" x14ac:dyDescent="0.3">
      <c r="A11" s="278"/>
      <c r="B11" s="290" t="s">
        <v>79</v>
      </c>
      <c r="C11" s="291"/>
      <c r="D11" s="277">
        <f>SUM(D12)</f>
        <v>20055</v>
      </c>
      <c r="E11" s="277">
        <f>SUM(E12)</f>
        <v>20055</v>
      </c>
      <c r="F11" s="269" t="s">
        <v>66</v>
      </c>
      <c r="G11" s="175"/>
      <c r="H11" s="178"/>
      <c r="I11" s="173" t="s">
        <v>71</v>
      </c>
      <c r="J11" s="292">
        <v>6033000</v>
      </c>
      <c r="K11" s="292">
        <v>6033000</v>
      </c>
      <c r="L11" s="272" t="s">
        <v>66</v>
      </c>
    </row>
    <row r="12" spans="1:12" s="273" customFormat="1" ht="15.95" customHeight="1" x14ac:dyDescent="0.3">
      <c r="A12" s="293"/>
      <c r="B12" s="294"/>
      <c r="C12" s="284" t="s">
        <v>79</v>
      </c>
      <c r="D12" s="285">
        <v>20055</v>
      </c>
      <c r="E12" s="285">
        <v>20055</v>
      </c>
      <c r="F12" s="269" t="s">
        <v>66</v>
      </c>
      <c r="G12" s="175"/>
      <c r="H12" s="178"/>
      <c r="I12" s="182" t="s">
        <v>72</v>
      </c>
      <c r="J12" s="295">
        <v>6704000</v>
      </c>
      <c r="K12" s="295">
        <v>6704000</v>
      </c>
      <c r="L12" s="272" t="s">
        <v>66</v>
      </c>
    </row>
    <row r="13" spans="1:12" s="273" customFormat="1" ht="15.95" customHeight="1" x14ac:dyDescent="0.3">
      <c r="A13" s="296" t="s">
        <v>70</v>
      </c>
      <c r="B13" s="290"/>
      <c r="C13" s="291"/>
      <c r="D13" s="277">
        <f>D14</f>
        <v>59945</v>
      </c>
      <c r="E13" s="277">
        <f>E14</f>
        <v>59945</v>
      </c>
      <c r="F13" s="269" t="s">
        <v>66</v>
      </c>
      <c r="G13" s="175"/>
      <c r="H13" s="190" t="s">
        <v>76</v>
      </c>
      <c r="I13" s="191"/>
      <c r="J13" s="277">
        <f>SUM(J14:J16)</f>
        <v>200000</v>
      </c>
      <c r="K13" s="277">
        <f>SUM(K14:K16)</f>
        <v>200000</v>
      </c>
      <c r="L13" s="272" t="s">
        <v>66</v>
      </c>
    </row>
    <row r="14" spans="1:12" s="273" customFormat="1" ht="15.95" customHeight="1" x14ac:dyDescent="0.35">
      <c r="A14" s="297"/>
      <c r="B14" s="298" t="s">
        <v>70</v>
      </c>
      <c r="C14" s="299"/>
      <c r="D14" s="281">
        <f>SUM(D15:D16)</f>
        <v>59945</v>
      </c>
      <c r="E14" s="281">
        <f>SUM(E15:E16)</f>
        <v>59945</v>
      </c>
      <c r="F14" s="269" t="s">
        <v>66</v>
      </c>
      <c r="G14" s="175"/>
      <c r="H14" s="178"/>
      <c r="I14" s="173" t="s">
        <v>78</v>
      </c>
      <c r="J14" s="300">
        <v>100000</v>
      </c>
      <c r="K14" s="300">
        <v>100000</v>
      </c>
      <c r="L14" s="272" t="s">
        <v>66</v>
      </c>
    </row>
    <row r="15" spans="1:12" s="273" customFormat="1" ht="15.95" customHeight="1" x14ac:dyDescent="0.35">
      <c r="A15" s="293"/>
      <c r="B15" s="301"/>
      <c r="C15" s="302" t="s">
        <v>113</v>
      </c>
      <c r="D15" s="285">
        <v>57803</v>
      </c>
      <c r="E15" s="285">
        <v>57803</v>
      </c>
      <c r="F15" s="269" t="s">
        <v>66</v>
      </c>
      <c r="G15" s="192"/>
      <c r="H15" s="178"/>
      <c r="I15" s="173" t="s">
        <v>80</v>
      </c>
      <c r="J15" s="300">
        <v>0</v>
      </c>
      <c r="K15" s="300">
        <v>0</v>
      </c>
      <c r="L15" s="272" t="s">
        <v>66</v>
      </c>
    </row>
    <row r="16" spans="1:12" s="273" customFormat="1" ht="15.95" customHeight="1" x14ac:dyDescent="0.35">
      <c r="A16" s="303"/>
      <c r="B16" s="304"/>
      <c r="C16" s="305" t="s">
        <v>77</v>
      </c>
      <c r="D16" s="306">
        <v>2142</v>
      </c>
      <c r="E16" s="306">
        <v>2142</v>
      </c>
      <c r="F16" s="269" t="s">
        <v>66</v>
      </c>
      <c r="G16" s="195"/>
      <c r="H16" s="196"/>
      <c r="I16" s="197" t="s">
        <v>81</v>
      </c>
      <c r="J16" s="300">
        <v>100000</v>
      </c>
      <c r="K16" s="300">
        <v>100000</v>
      </c>
      <c r="L16" s="272" t="s">
        <v>66</v>
      </c>
    </row>
    <row r="17" spans="1:12" s="273" customFormat="1" ht="15.95" customHeight="1" x14ac:dyDescent="0.3">
      <c r="A17" s="307" t="s">
        <v>88</v>
      </c>
      <c r="B17" s="308"/>
      <c r="C17" s="308"/>
      <c r="D17" s="309"/>
      <c r="E17" s="309"/>
      <c r="F17" s="310"/>
      <c r="G17" s="205"/>
      <c r="H17" s="190" t="s">
        <v>82</v>
      </c>
      <c r="I17" s="191"/>
      <c r="J17" s="311">
        <f>SUM(J18:J24)</f>
        <v>3408000</v>
      </c>
      <c r="K17" s="311">
        <f>SUM(K18:K24)</f>
        <v>3408000</v>
      </c>
      <c r="L17" s="272" t="s">
        <v>114</v>
      </c>
    </row>
    <row r="18" spans="1:12" s="273" customFormat="1" ht="15.95" customHeight="1" x14ac:dyDescent="0.3">
      <c r="A18" s="312"/>
      <c r="B18" s="313"/>
      <c r="C18" s="313"/>
      <c r="D18" s="314"/>
      <c r="E18" s="314"/>
      <c r="F18" s="315"/>
      <c r="G18" s="205"/>
      <c r="H18" s="178"/>
      <c r="I18" s="173" t="s">
        <v>83</v>
      </c>
      <c r="J18" s="292">
        <v>30000</v>
      </c>
      <c r="K18" s="292">
        <v>30000</v>
      </c>
      <c r="L18" s="272" t="s">
        <v>114</v>
      </c>
    </row>
    <row r="19" spans="1:12" s="273" customFormat="1" ht="15.95" customHeight="1" x14ac:dyDescent="0.3">
      <c r="A19" s="312"/>
      <c r="B19" s="313"/>
      <c r="C19" s="313"/>
      <c r="D19" s="314"/>
      <c r="E19" s="314"/>
      <c r="F19" s="315"/>
      <c r="G19" s="205"/>
      <c r="H19" s="210"/>
      <c r="I19" s="173" t="s">
        <v>84</v>
      </c>
      <c r="J19" s="292">
        <v>1728000</v>
      </c>
      <c r="K19" s="292">
        <v>1728000</v>
      </c>
      <c r="L19" s="272" t="s">
        <v>114</v>
      </c>
    </row>
    <row r="20" spans="1:12" s="273" customFormat="1" ht="15.95" customHeight="1" x14ac:dyDescent="0.3">
      <c r="A20" s="312"/>
      <c r="B20" s="313"/>
      <c r="C20" s="313"/>
      <c r="D20" s="314"/>
      <c r="E20" s="314"/>
      <c r="F20" s="315"/>
      <c r="G20" s="205"/>
      <c r="H20" s="196"/>
      <c r="I20" s="173" t="s">
        <v>85</v>
      </c>
      <c r="J20" s="292">
        <v>500000</v>
      </c>
      <c r="K20" s="292">
        <v>500000</v>
      </c>
      <c r="L20" s="272" t="s">
        <v>114</v>
      </c>
    </row>
    <row r="21" spans="1:12" s="273" customFormat="1" ht="15.95" customHeight="1" x14ac:dyDescent="0.3">
      <c r="A21" s="312"/>
      <c r="B21" s="313"/>
      <c r="C21" s="313"/>
      <c r="D21" s="314"/>
      <c r="E21" s="314"/>
      <c r="F21" s="315"/>
      <c r="G21" s="205"/>
      <c r="H21" s="176"/>
      <c r="I21" s="173" t="s">
        <v>86</v>
      </c>
      <c r="J21" s="300">
        <v>600000</v>
      </c>
      <c r="K21" s="300">
        <v>600000</v>
      </c>
      <c r="L21" s="272" t="s">
        <v>114</v>
      </c>
    </row>
    <row r="22" spans="1:12" s="273" customFormat="1" ht="15.95" customHeight="1" x14ac:dyDescent="0.3">
      <c r="A22" s="312"/>
      <c r="B22" s="313"/>
      <c r="C22" s="313"/>
      <c r="D22" s="314"/>
      <c r="E22" s="314"/>
      <c r="F22" s="315"/>
      <c r="G22" s="205"/>
      <c r="H22" s="178"/>
      <c r="I22" s="173" t="s">
        <v>87</v>
      </c>
      <c r="J22" s="300">
        <v>500000</v>
      </c>
      <c r="K22" s="300">
        <v>500000</v>
      </c>
      <c r="L22" s="272" t="s">
        <v>114</v>
      </c>
    </row>
    <row r="23" spans="1:12" s="273" customFormat="1" ht="15.95" customHeight="1" x14ac:dyDescent="0.3">
      <c r="A23" s="312"/>
      <c r="B23" s="313"/>
      <c r="C23" s="313"/>
      <c r="D23" s="314"/>
      <c r="E23" s="314"/>
      <c r="F23" s="315"/>
      <c r="G23" s="205"/>
      <c r="H23" s="178"/>
      <c r="I23" s="173" t="s">
        <v>115</v>
      </c>
      <c r="J23" s="300">
        <v>50000</v>
      </c>
      <c r="K23" s="300">
        <v>50000</v>
      </c>
      <c r="L23" s="272" t="s">
        <v>114</v>
      </c>
    </row>
    <row r="24" spans="1:12" s="273" customFormat="1" ht="15.95" customHeight="1" x14ac:dyDescent="0.3">
      <c r="A24" s="312"/>
      <c r="B24" s="313"/>
      <c r="C24" s="313"/>
      <c r="D24" s="314"/>
      <c r="E24" s="314"/>
      <c r="F24" s="315"/>
      <c r="G24" s="205"/>
      <c r="H24" s="178"/>
      <c r="I24" s="173" t="s">
        <v>89</v>
      </c>
      <c r="J24" s="300">
        <v>0</v>
      </c>
      <c r="K24" s="300">
        <v>0</v>
      </c>
      <c r="L24" s="272" t="s">
        <v>114</v>
      </c>
    </row>
    <row r="25" spans="1:12" s="273" customFormat="1" ht="15.95" customHeight="1" x14ac:dyDescent="0.3">
      <c r="A25" s="312" t="s">
        <v>116</v>
      </c>
      <c r="B25" s="313"/>
      <c r="C25" s="313"/>
      <c r="D25" s="314"/>
      <c r="E25" s="314"/>
      <c r="F25" s="315"/>
      <c r="G25" s="211" t="s">
        <v>91</v>
      </c>
      <c r="H25" s="212"/>
      <c r="I25" s="213"/>
      <c r="J25" s="277">
        <f>J26</f>
        <v>0</v>
      </c>
      <c r="K25" s="277">
        <f>K26</f>
        <v>0</v>
      </c>
      <c r="L25" s="272" t="s">
        <v>66</v>
      </c>
    </row>
    <row r="26" spans="1:12" s="273" customFormat="1" ht="15.95" customHeight="1" x14ac:dyDescent="0.3">
      <c r="A26" s="312"/>
      <c r="B26" s="313"/>
      <c r="C26" s="313"/>
      <c r="D26" s="314"/>
      <c r="E26" s="314"/>
      <c r="F26" s="315"/>
      <c r="G26" s="316"/>
      <c r="H26" s="190" t="s">
        <v>92</v>
      </c>
      <c r="I26" s="191"/>
      <c r="J26" s="277">
        <f>J27</f>
        <v>0</v>
      </c>
      <c r="K26" s="277">
        <f>K27</f>
        <v>0</v>
      </c>
      <c r="L26" s="272" t="s">
        <v>66</v>
      </c>
    </row>
    <row r="27" spans="1:12" s="273" customFormat="1" ht="15.95" customHeight="1" x14ac:dyDescent="0.3">
      <c r="A27" s="312"/>
      <c r="B27" s="313"/>
      <c r="C27" s="313"/>
      <c r="D27" s="314"/>
      <c r="E27" s="314"/>
      <c r="F27" s="315"/>
      <c r="G27" s="205"/>
      <c r="H27" s="317"/>
      <c r="I27" s="225" t="s">
        <v>92</v>
      </c>
      <c r="J27" s="292">
        <v>0</v>
      </c>
      <c r="K27" s="292">
        <v>0</v>
      </c>
      <c r="L27" s="272" t="s">
        <v>66</v>
      </c>
    </row>
    <row r="28" spans="1:12" s="273" customFormat="1" ht="15.95" customHeight="1" x14ac:dyDescent="0.3">
      <c r="A28" s="312"/>
      <c r="B28" s="318"/>
      <c r="C28" s="319"/>
      <c r="D28" s="314"/>
      <c r="E28" s="314"/>
      <c r="F28" s="315"/>
      <c r="G28" s="226" t="s">
        <v>95</v>
      </c>
      <c r="H28" s="227"/>
      <c r="I28" s="214"/>
      <c r="J28" s="311">
        <f>J29</f>
        <v>2033000</v>
      </c>
      <c r="K28" s="311">
        <f>K29</f>
        <v>2033000</v>
      </c>
      <c r="L28" s="272" t="s">
        <v>66</v>
      </c>
    </row>
    <row r="29" spans="1:12" s="273" customFormat="1" ht="15.95" customHeight="1" x14ac:dyDescent="0.3">
      <c r="A29" s="312"/>
      <c r="B29" s="313"/>
      <c r="C29" s="313"/>
      <c r="D29" s="314"/>
      <c r="E29" s="314"/>
      <c r="F29" s="315"/>
      <c r="G29" s="229" t="s">
        <v>96</v>
      </c>
      <c r="H29" s="196" t="s">
        <v>95</v>
      </c>
      <c r="I29" s="214"/>
      <c r="J29" s="277">
        <f>SUM(J30:J37)</f>
        <v>2033000</v>
      </c>
      <c r="K29" s="277">
        <f>SUM(K30:K37)</f>
        <v>2033000</v>
      </c>
      <c r="L29" s="272" t="s">
        <v>66</v>
      </c>
    </row>
    <row r="30" spans="1:12" s="273" customFormat="1" ht="15.95" customHeight="1" x14ac:dyDescent="0.3">
      <c r="A30" s="320"/>
      <c r="B30" s="321"/>
      <c r="C30" s="321"/>
      <c r="D30" s="322"/>
      <c r="E30" s="322"/>
      <c r="F30" s="323"/>
      <c r="G30" s="229"/>
      <c r="H30" s="176"/>
      <c r="I30" s="324" t="s">
        <v>117</v>
      </c>
      <c r="J30" s="325">
        <v>0</v>
      </c>
      <c r="K30" s="325">
        <v>0</v>
      </c>
      <c r="L30" s="272" t="s">
        <v>66</v>
      </c>
    </row>
    <row r="31" spans="1:12" s="273" customFormat="1" ht="15.95" customHeight="1" x14ac:dyDescent="0.3">
      <c r="A31" s="320"/>
      <c r="B31" s="321"/>
      <c r="C31" s="321"/>
      <c r="D31" s="322"/>
      <c r="E31" s="322"/>
      <c r="F31" s="323"/>
      <c r="G31" s="229"/>
      <c r="H31" s="230"/>
      <c r="I31" s="326" t="s">
        <v>98</v>
      </c>
      <c r="J31" s="325">
        <v>0</v>
      </c>
      <c r="K31" s="325">
        <v>0</v>
      </c>
      <c r="L31" s="272" t="s">
        <v>66</v>
      </c>
    </row>
    <row r="32" spans="1:12" s="273" customFormat="1" ht="15.95" customHeight="1" x14ac:dyDescent="0.3">
      <c r="A32" s="320"/>
      <c r="B32" s="321"/>
      <c r="C32" s="321"/>
      <c r="D32" s="322"/>
      <c r="E32" s="322"/>
      <c r="F32" s="323"/>
      <c r="G32" s="229"/>
      <c r="H32" s="178"/>
      <c r="I32" s="327" t="s">
        <v>118</v>
      </c>
      <c r="J32" s="325">
        <v>0</v>
      </c>
      <c r="K32" s="325">
        <v>0</v>
      </c>
      <c r="L32" s="272" t="s">
        <v>66</v>
      </c>
    </row>
    <row r="33" spans="1:12" s="273" customFormat="1" ht="15.95" customHeight="1" x14ac:dyDescent="0.3">
      <c r="A33" s="320"/>
      <c r="B33" s="321"/>
      <c r="C33" s="321"/>
      <c r="D33" s="322"/>
      <c r="E33" s="322"/>
      <c r="F33" s="323"/>
      <c r="G33" s="229"/>
      <c r="H33" s="230"/>
      <c r="I33" s="327" t="s">
        <v>101</v>
      </c>
      <c r="J33" s="325">
        <v>1625000</v>
      </c>
      <c r="K33" s="325">
        <v>1625000</v>
      </c>
      <c r="L33" s="272" t="s">
        <v>66</v>
      </c>
    </row>
    <row r="34" spans="1:12" s="273" customFormat="1" ht="15.95" customHeight="1" x14ac:dyDescent="0.3">
      <c r="A34" s="320"/>
      <c r="B34" s="321"/>
      <c r="C34" s="321"/>
      <c r="D34" s="322"/>
      <c r="E34" s="322"/>
      <c r="F34" s="323"/>
      <c r="G34" s="229"/>
      <c r="H34" s="232"/>
      <c r="I34" s="327" t="s">
        <v>119</v>
      </c>
      <c r="J34" s="325">
        <v>216000</v>
      </c>
      <c r="K34" s="325">
        <v>216000</v>
      </c>
      <c r="L34" s="272" t="s">
        <v>66</v>
      </c>
    </row>
    <row r="35" spans="1:12" s="273" customFormat="1" ht="15.95" customHeight="1" x14ac:dyDescent="0.3">
      <c r="A35" s="320"/>
      <c r="B35" s="321"/>
      <c r="C35" s="321"/>
      <c r="D35" s="322"/>
      <c r="E35" s="322"/>
      <c r="F35" s="323"/>
      <c r="G35" s="229"/>
      <c r="H35" s="178"/>
      <c r="I35" s="327" t="s">
        <v>104</v>
      </c>
      <c r="J35" s="325">
        <v>0</v>
      </c>
      <c r="K35" s="325">
        <v>0</v>
      </c>
      <c r="L35" s="272" t="s">
        <v>66</v>
      </c>
    </row>
    <row r="36" spans="1:12" s="273" customFormat="1" ht="15.95" customHeight="1" x14ac:dyDescent="0.3">
      <c r="A36" s="320"/>
      <c r="B36" s="321"/>
      <c r="C36" s="321"/>
      <c r="D36" s="322"/>
      <c r="E36" s="322"/>
      <c r="F36" s="323"/>
      <c r="G36" s="229"/>
      <c r="H36" s="230"/>
      <c r="I36" s="327" t="s">
        <v>103</v>
      </c>
      <c r="J36" s="325">
        <v>0</v>
      </c>
      <c r="K36" s="325">
        <v>0</v>
      </c>
      <c r="L36" s="272" t="s">
        <v>66</v>
      </c>
    </row>
    <row r="37" spans="1:12" s="273" customFormat="1" ht="15.95" customHeight="1" x14ac:dyDescent="0.3">
      <c r="A37" s="320"/>
      <c r="B37" s="321"/>
      <c r="C37" s="321"/>
      <c r="D37" s="322"/>
      <c r="E37" s="322"/>
      <c r="F37" s="323"/>
      <c r="G37" s="229"/>
      <c r="H37" s="230"/>
      <c r="I37" s="231" t="s">
        <v>120</v>
      </c>
      <c r="J37" s="325">
        <v>192000</v>
      </c>
      <c r="K37" s="325">
        <v>192000</v>
      </c>
      <c r="L37" s="272" t="s">
        <v>66</v>
      </c>
    </row>
    <row r="38" spans="1:12" s="273" customFormat="1" ht="15.95" customHeight="1" x14ac:dyDescent="0.3">
      <c r="A38" s="320"/>
      <c r="B38" s="321"/>
      <c r="C38" s="321"/>
      <c r="D38" s="322"/>
      <c r="E38" s="322"/>
      <c r="F38" s="323"/>
      <c r="G38" s="226" t="s">
        <v>105</v>
      </c>
      <c r="H38" s="227"/>
      <c r="I38" s="214"/>
      <c r="J38" s="277">
        <f>J39</f>
        <v>10000</v>
      </c>
      <c r="K38" s="277">
        <f>K39</f>
        <v>10000</v>
      </c>
      <c r="L38" s="272" t="s">
        <v>66</v>
      </c>
    </row>
    <row r="39" spans="1:12" s="273" customFormat="1" ht="15.95" customHeight="1" x14ac:dyDescent="0.3">
      <c r="A39" s="320"/>
      <c r="B39" s="321"/>
      <c r="C39" s="321"/>
      <c r="D39" s="322"/>
      <c r="E39" s="322"/>
      <c r="F39" s="323"/>
      <c r="G39" s="234"/>
      <c r="H39" s="196" t="s">
        <v>105</v>
      </c>
      <c r="I39" s="214"/>
      <c r="J39" s="277">
        <f>J40</f>
        <v>10000</v>
      </c>
      <c r="K39" s="277">
        <f>K40</f>
        <v>10000</v>
      </c>
      <c r="L39" s="272" t="s">
        <v>66</v>
      </c>
    </row>
    <row r="40" spans="1:12" s="273" customFormat="1" ht="15.95" customHeight="1" x14ac:dyDescent="0.3">
      <c r="A40" s="320"/>
      <c r="B40" s="321"/>
      <c r="C40" s="321"/>
      <c r="D40" s="322"/>
      <c r="E40" s="322"/>
      <c r="F40" s="323"/>
      <c r="G40" s="233"/>
      <c r="H40" s="165"/>
      <c r="I40" s="173" t="s">
        <v>105</v>
      </c>
      <c r="J40" s="325">
        <v>10000</v>
      </c>
      <c r="K40" s="325">
        <v>10000</v>
      </c>
      <c r="L40" s="272" t="s">
        <v>66</v>
      </c>
    </row>
    <row r="41" spans="1:12" s="273" customFormat="1" ht="16.5" customHeight="1" x14ac:dyDescent="0.3">
      <c r="A41" s="320"/>
      <c r="B41" s="321"/>
      <c r="C41" s="321"/>
      <c r="D41" s="322"/>
      <c r="E41" s="322"/>
      <c r="F41" s="323"/>
      <c r="G41" s="235" t="s">
        <v>106</v>
      </c>
      <c r="H41" s="236"/>
      <c r="I41" s="237"/>
      <c r="J41" s="277">
        <f>J42</f>
        <v>100000</v>
      </c>
      <c r="K41" s="277">
        <f>K42</f>
        <v>100000</v>
      </c>
      <c r="L41" s="272" t="s">
        <v>66</v>
      </c>
    </row>
    <row r="42" spans="1:12" s="273" customFormat="1" ht="15.95" customHeight="1" x14ac:dyDescent="0.3">
      <c r="A42" s="320"/>
      <c r="B42" s="321"/>
      <c r="C42" s="321"/>
      <c r="D42" s="322"/>
      <c r="E42" s="322"/>
      <c r="F42" s="323"/>
      <c r="G42" s="234"/>
      <c r="H42" s="196" t="s">
        <v>106</v>
      </c>
      <c r="I42" s="214"/>
      <c r="J42" s="277">
        <f>J43</f>
        <v>100000</v>
      </c>
      <c r="K42" s="277">
        <f>K43</f>
        <v>100000</v>
      </c>
      <c r="L42" s="272" t="s">
        <v>66</v>
      </c>
    </row>
    <row r="43" spans="1:12" s="273" customFormat="1" ht="15.95" customHeight="1" thickBot="1" x14ac:dyDescent="0.35">
      <c r="A43" s="328"/>
      <c r="B43" s="329"/>
      <c r="C43" s="329"/>
      <c r="D43" s="330"/>
      <c r="E43" s="330"/>
      <c r="F43" s="331"/>
      <c r="G43" s="242"/>
      <c r="H43" s="243"/>
      <c r="I43" s="244" t="s">
        <v>106</v>
      </c>
      <c r="J43" s="332">
        <v>100000</v>
      </c>
      <c r="K43" s="332">
        <v>100000</v>
      </c>
      <c r="L43" s="333" t="s">
        <v>66</v>
      </c>
    </row>
    <row r="44" spans="1:12" s="337" customFormat="1" ht="15" customHeight="1" x14ac:dyDescent="0.3">
      <c r="A44" s="334"/>
      <c r="B44" s="334"/>
      <c r="C44" s="334"/>
      <c r="D44" s="335"/>
      <c r="E44" s="335"/>
      <c r="F44" s="252"/>
      <c r="G44" s="336"/>
      <c r="H44" s="336"/>
      <c r="I44" s="336"/>
      <c r="J44" s="252"/>
      <c r="K44" s="252"/>
      <c r="L44" s="252"/>
    </row>
  </sheetData>
  <sheetProtection selectLockedCells="1" selectUnlockedCells="1"/>
  <mergeCells count="14">
    <mergeCell ref="G25:I25"/>
    <mergeCell ref="H26:I26"/>
    <mergeCell ref="A10:C10"/>
    <mergeCell ref="B11:C11"/>
    <mergeCell ref="A13:C13"/>
    <mergeCell ref="H13:I13"/>
    <mergeCell ref="B14:C14"/>
    <mergeCell ref="H17:I17"/>
    <mergeCell ref="A1:L1"/>
    <mergeCell ref="A3:L3"/>
    <mergeCell ref="A6:C6"/>
    <mergeCell ref="G6:I6"/>
    <mergeCell ref="A7:C7"/>
    <mergeCell ref="B8:C8"/>
  </mergeCells>
  <phoneticPr fontId="4" type="noConversion"/>
  <pageMargins left="0.74803149606299213" right="0.70866141732283472" top="0.51181102362204722" bottom="0.31496062992125984" header="0.31496062992125984" footer="0.31496062992125984"/>
  <pageSetup paperSize="9" scale="97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예산총괄표(재가)</vt:lpstr>
      <vt:lpstr>예산총괄표(장기)</vt:lpstr>
      <vt:lpstr>예산총괄표(돌봄)</vt:lpstr>
      <vt:lpstr>'예산총괄표(돌봄)'!Print_Area</vt:lpstr>
      <vt:lpstr>'예산총괄표(장기)'!Print_Area</vt:lpstr>
      <vt:lpstr>'예산총괄표(재가)'!Print_Area</vt:lpstr>
      <vt:lpstr>'예산총괄표(재가)'!Print_Titles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dcterms:created xsi:type="dcterms:W3CDTF">2018-03-28T02:32:05Z</dcterms:created>
  <dcterms:modified xsi:type="dcterms:W3CDTF">2018-03-28T02:33:55Z</dcterms:modified>
</cp:coreProperties>
</file>